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vel\Documents\Fyzika\Vyuka\Použití počítačů ve fyzice NOFY084\2022\"/>
    </mc:Choice>
  </mc:AlternateContent>
  <xr:revisionPtr revIDLastSave="0" documentId="13_ncr:1_{B53C0CAE-4546-41A6-8BF0-CE28C81C0B4C}" xr6:coauthVersionLast="36" xr6:coauthVersionMax="36" xr10:uidLastSave="{00000000-0000-0000-0000-000000000000}"/>
  <bookViews>
    <workbookView xWindow="0" yWindow="0" windowWidth="24000" windowHeight="8625" activeTab="1" xr2:uid="{00000000-000D-0000-FFFF-FFFF00000000}"/>
  </bookViews>
  <sheets>
    <sheet name="kafe" sheetId="1" r:id="rId1"/>
    <sheet name="vylepšený model" sheetId="2" r:id="rId2"/>
  </sheets>
  <definedNames>
    <definedName name="solver_adj" localSheetId="0" hidden="1">kafe!$B$3</definedName>
    <definedName name="solver_adj" localSheetId="1" hidden="1">'vylepšený model'!$E$3:$E$4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kafe!$B$4</definedName>
    <definedName name="solver_opt" localSheetId="1" hidden="1">'vylepšený model'!$B$5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 iterate="1" iterateCount="1"/>
</workbook>
</file>

<file path=xl/calcChain.xml><?xml version="1.0" encoding="utf-8"?>
<calcChain xmlns="http://schemas.openxmlformats.org/spreadsheetml/2006/main">
  <c r="B4" i="2" l="1"/>
  <c r="B3" i="2"/>
  <c r="C13" i="2"/>
  <c r="D13" i="2" s="1"/>
  <c r="B6" i="2"/>
  <c r="C14" i="2" l="1"/>
  <c r="D14" i="2" s="1"/>
  <c r="B5" i="1"/>
  <c r="C13" i="1" s="1"/>
  <c r="D13" i="1" s="1"/>
  <c r="C15" i="2" l="1"/>
  <c r="C16" i="2" s="1"/>
  <c r="C28" i="1"/>
  <c r="D28" i="1" s="1"/>
  <c r="C16" i="1"/>
  <c r="D16" i="1" s="1"/>
  <c r="C90" i="1"/>
  <c r="D90" i="1" s="1"/>
  <c r="C17" i="1"/>
  <c r="D17" i="1" s="1"/>
  <c r="C44" i="1"/>
  <c r="D44" i="1" s="1"/>
  <c r="C12" i="1"/>
  <c r="D12" i="1" s="1"/>
  <c r="C60" i="1"/>
  <c r="D60" i="1" s="1"/>
  <c r="C75" i="1"/>
  <c r="D75" i="1" s="1"/>
  <c r="C58" i="1"/>
  <c r="D58" i="1" s="1"/>
  <c r="C73" i="1"/>
  <c r="D73" i="1" s="1"/>
  <c r="C40" i="1"/>
  <c r="D40" i="1" s="1"/>
  <c r="C67" i="1"/>
  <c r="D67" i="1" s="1"/>
  <c r="C41" i="1"/>
  <c r="D41" i="1" s="1"/>
  <c r="C72" i="1"/>
  <c r="D72" i="1" s="1"/>
  <c r="C71" i="1"/>
  <c r="D71" i="1" s="1"/>
  <c r="C23" i="1"/>
  <c r="D23" i="1" s="1"/>
  <c r="C70" i="1"/>
  <c r="D70" i="1" s="1"/>
  <c r="C22" i="1"/>
  <c r="D22" i="1" s="1"/>
  <c r="C101" i="1"/>
  <c r="D101" i="1" s="1"/>
  <c r="C53" i="1"/>
  <c r="D53" i="1" s="1"/>
  <c r="C21" i="1"/>
  <c r="D21" i="1" s="1"/>
  <c r="C68" i="1"/>
  <c r="D68" i="1" s="1"/>
  <c r="C20" i="1"/>
  <c r="D20" i="1" s="1"/>
  <c r="C99" i="1"/>
  <c r="D99" i="1" s="1"/>
  <c r="C51" i="1"/>
  <c r="D51" i="1" s="1"/>
  <c r="C98" i="1"/>
  <c r="D98" i="1" s="1"/>
  <c r="C66" i="1"/>
  <c r="D66" i="1" s="1"/>
  <c r="C18" i="1"/>
  <c r="D18" i="1" s="1"/>
  <c r="C27" i="1"/>
  <c r="D27" i="1" s="1"/>
  <c r="C74" i="1"/>
  <c r="D74" i="1" s="1"/>
  <c r="C25" i="1"/>
  <c r="D25" i="1" s="1"/>
  <c r="C88" i="1"/>
  <c r="D88" i="1" s="1"/>
  <c r="C87" i="1"/>
  <c r="D87" i="1" s="1"/>
  <c r="C102" i="1"/>
  <c r="D102" i="1" s="1"/>
  <c r="C54" i="1"/>
  <c r="D54" i="1" s="1"/>
  <c r="C69" i="1"/>
  <c r="D69" i="1" s="1"/>
  <c r="C100" i="1"/>
  <c r="D100" i="1" s="1"/>
  <c r="C36" i="1"/>
  <c r="D36" i="1" s="1"/>
  <c r="C35" i="1"/>
  <c r="D35" i="1" s="1"/>
  <c r="C50" i="1"/>
  <c r="D50" i="1" s="1"/>
  <c r="C81" i="1"/>
  <c r="D81" i="1" s="1"/>
  <c r="C49" i="1"/>
  <c r="D49" i="1" s="1"/>
  <c r="C64" i="1"/>
  <c r="D64" i="1" s="1"/>
  <c r="C15" i="1"/>
  <c r="D15" i="1" s="1"/>
  <c r="C92" i="1"/>
  <c r="D92" i="1" s="1"/>
  <c r="C43" i="1"/>
  <c r="D43" i="1" s="1"/>
  <c r="C26" i="1"/>
  <c r="D26" i="1" s="1"/>
  <c r="C24" i="1"/>
  <c r="D24" i="1" s="1"/>
  <c r="C95" i="1"/>
  <c r="D95" i="1" s="1"/>
  <c r="C76" i="1"/>
  <c r="D76" i="1" s="1"/>
  <c r="C91" i="1"/>
  <c r="D91" i="1" s="1"/>
  <c r="C59" i="1"/>
  <c r="D59" i="1" s="1"/>
  <c r="C42" i="1"/>
  <c r="D42" i="1" s="1"/>
  <c r="C89" i="1"/>
  <c r="D89" i="1" s="1"/>
  <c r="C57" i="1"/>
  <c r="D57" i="1" s="1"/>
  <c r="C56" i="1"/>
  <c r="D56" i="1" s="1"/>
  <c r="C103" i="1"/>
  <c r="D103" i="1" s="1"/>
  <c r="C55" i="1"/>
  <c r="D55" i="1" s="1"/>
  <c r="C39" i="1"/>
  <c r="D39" i="1" s="1"/>
  <c r="C86" i="1"/>
  <c r="D86" i="1" s="1"/>
  <c r="C38" i="1"/>
  <c r="D38" i="1" s="1"/>
  <c r="C85" i="1"/>
  <c r="D85" i="1" s="1"/>
  <c r="C37" i="1"/>
  <c r="D37" i="1" s="1"/>
  <c r="C84" i="1"/>
  <c r="D84" i="1" s="1"/>
  <c r="C52" i="1"/>
  <c r="D52" i="1" s="1"/>
  <c r="C83" i="1"/>
  <c r="D83" i="1" s="1"/>
  <c r="C19" i="1"/>
  <c r="D19" i="1" s="1"/>
  <c r="C82" i="1"/>
  <c r="D82" i="1" s="1"/>
  <c r="C34" i="1"/>
  <c r="D34" i="1" s="1"/>
  <c r="C97" i="1"/>
  <c r="D97" i="1" s="1"/>
  <c r="C65" i="1"/>
  <c r="D65" i="1" s="1"/>
  <c r="C33" i="1"/>
  <c r="D33" i="1" s="1"/>
  <c r="C96" i="1"/>
  <c r="D96" i="1" s="1"/>
  <c r="C80" i="1"/>
  <c r="D80" i="1" s="1"/>
  <c r="C48" i="1"/>
  <c r="D48" i="1" s="1"/>
  <c r="C32" i="1"/>
  <c r="D32" i="1" s="1"/>
  <c r="C79" i="1"/>
  <c r="D79" i="1" s="1"/>
  <c r="C63" i="1"/>
  <c r="D63" i="1" s="1"/>
  <c r="C47" i="1"/>
  <c r="D47" i="1" s="1"/>
  <c r="C31" i="1"/>
  <c r="D31" i="1" s="1"/>
  <c r="C94" i="1"/>
  <c r="D94" i="1" s="1"/>
  <c r="C78" i="1"/>
  <c r="D78" i="1" s="1"/>
  <c r="C62" i="1"/>
  <c r="D62" i="1" s="1"/>
  <c r="C46" i="1"/>
  <c r="D46" i="1" s="1"/>
  <c r="C30" i="1"/>
  <c r="D30" i="1" s="1"/>
  <c r="C14" i="1"/>
  <c r="D14" i="1" s="1"/>
  <c r="C93" i="1"/>
  <c r="D93" i="1" s="1"/>
  <c r="C77" i="1"/>
  <c r="D77" i="1" s="1"/>
  <c r="C61" i="1"/>
  <c r="D61" i="1" s="1"/>
  <c r="C45" i="1"/>
  <c r="D45" i="1" s="1"/>
  <c r="C29" i="1"/>
  <c r="D29" i="1" s="1"/>
  <c r="D15" i="2" l="1"/>
  <c r="C17" i="2"/>
  <c r="D16" i="2"/>
  <c r="B4" i="1"/>
  <c r="C18" i="2" l="1"/>
  <c r="D17" i="2"/>
  <c r="C19" i="2" l="1"/>
  <c r="D18" i="2"/>
  <c r="C20" i="2" l="1"/>
  <c r="D19" i="2"/>
  <c r="C21" i="2" l="1"/>
  <c r="D20" i="2"/>
  <c r="D21" i="2" l="1"/>
  <c r="C22" i="2"/>
  <c r="D22" i="2" l="1"/>
  <c r="C23" i="2"/>
  <c r="D23" i="2" l="1"/>
  <c r="C24" i="2"/>
  <c r="C25" i="2" l="1"/>
  <c r="D24" i="2"/>
  <c r="C26" i="2" l="1"/>
  <c r="D25" i="2"/>
  <c r="C27" i="2" l="1"/>
  <c r="D26" i="2"/>
  <c r="C28" i="2" l="1"/>
  <c r="D27" i="2"/>
  <c r="C29" i="2" l="1"/>
  <c r="D28" i="2"/>
  <c r="C30" i="2" l="1"/>
  <c r="D29" i="2"/>
  <c r="C31" i="2" l="1"/>
  <c r="D30" i="2"/>
  <c r="D31" i="2" l="1"/>
  <c r="C32" i="2"/>
  <c r="C33" i="2" l="1"/>
  <c r="D32" i="2"/>
  <c r="D33" i="2" l="1"/>
  <c r="C34" i="2"/>
  <c r="C35" i="2" l="1"/>
  <c r="D34" i="2"/>
  <c r="C36" i="2" l="1"/>
  <c r="D35" i="2"/>
  <c r="C37" i="2" l="1"/>
  <c r="D36" i="2"/>
  <c r="D37" i="2" l="1"/>
  <c r="C38" i="2"/>
  <c r="D38" i="2" l="1"/>
  <c r="C39" i="2"/>
  <c r="D39" i="2" l="1"/>
  <c r="C40" i="2"/>
  <c r="C41" i="2" l="1"/>
  <c r="D40" i="2"/>
  <c r="C42" i="2" l="1"/>
  <c r="D41" i="2"/>
  <c r="C43" i="2" l="1"/>
  <c r="D42" i="2"/>
  <c r="D43" i="2" l="1"/>
  <c r="C44" i="2"/>
  <c r="C45" i="2" l="1"/>
  <c r="D44" i="2"/>
  <c r="D45" i="2" l="1"/>
  <c r="C46" i="2"/>
  <c r="D46" i="2" l="1"/>
  <c r="C47" i="2"/>
  <c r="C48" i="2" l="1"/>
  <c r="D47" i="2"/>
  <c r="D48" i="2" l="1"/>
  <c r="C49" i="2"/>
  <c r="C50" i="2" l="1"/>
  <c r="D49" i="2"/>
  <c r="D50" i="2" l="1"/>
  <c r="C51" i="2"/>
  <c r="D51" i="2" l="1"/>
  <c r="C52" i="2"/>
  <c r="D52" i="2" l="1"/>
  <c r="C53" i="2"/>
  <c r="D53" i="2" l="1"/>
  <c r="C54" i="2"/>
  <c r="C55" i="2" l="1"/>
  <c r="D54" i="2"/>
  <c r="D55" i="2" l="1"/>
  <c r="C56" i="2"/>
  <c r="D56" i="2" l="1"/>
  <c r="C57" i="2"/>
  <c r="D57" i="2" l="1"/>
  <c r="C58" i="2"/>
  <c r="D58" i="2" l="1"/>
  <c r="C59" i="2"/>
  <c r="C60" i="2" l="1"/>
  <c r="D59" i="2"/>
  <c r="C61" i="2" l="1"/>
  <c r="D60" i="2"/>
  <c r="C62" i="2" l="1"/>
  <c r="D61" i="2"/>
  <c r="C63" i="2" l="1"/>
  <c r="D62" i="2"/>
  <c r="C64" i="2" l="1"/>
  <c r="D63" i="2"/>
  <c r="D64" i="2" l="1"/>
  <c r="C65" i="2"/>
  <c r="C66" i="2" l="1"/>
  <c r="D65" i="2"/>
  <c r="D66" i="2" l="1"/>
  <c r="C67" i="2"/>
  <c r="C68" i="2" l="1"/>
  <c r="D67" i="2"/>
  <c r="C69" i="2" l="1"/>
  <c r="D68" i="2"/>
  <c r="C70" i="2" l="1"/>
  <c r="D69" i="2"/>
  <c r="D70" i="2" l="1"/>
  <c r="C71" i="2"/>
  <c r="C72" i="2" l="1"/>
  <c r="D71" i="2"/>
  <c r="D72" i="2" l="1"/>
  <c r="C73" i="2"/>
  <c r="C74" i="2" l="1"/>
  <c r="D73" i="2"/>
  <c r="D74" i="2" l="1"/>
  <c r="C75" i="2"/>
  <c r="C76" i="2" l="1"/>
  <c r="D75" i="2"/>
  <c r="D76" i="2" l="1"/>
  <c r="C77" i="2"/>
  <c r="C78" i="2" l="1"/>
  <c r="D77" i="2"/>
  <c r="D78" i="2" l="1"/>
  <c r="C79" i="2"/>
  <c r="D79" i="2" l="1"/>
  <c r="C80" i="2"/>
  <c r="D80" i="2" l="1"/>
  <c r="C81" i="2"/>
  <c r="C82" i="2" l="1"/>
  <c r="D81" i="2"/>
  <c r="C83" i="2" l="1"/>
  <c r="D82" i="2"/>
  <c r="C84" i="2" l="1"/>
  <c r="D83" i="2"/>
  <c r="D84" i="2" l="1"/>
  <c r="C85" i="2"/>
  <c r="C86" i="2" l="1"/>
  <c r="D85" i="2"/>
  <c r="C87" i="2" l="1"/>
  <c r="D86" i="2"/>
  <c r="D87" i="2" l="1"/>
  <c r="C88" i="2"/>
  <c r="D88" i="2" l="1"/>
  <c r="C89" i="2"/>
  <c r="C90" i="2" l="1"/>
  <c r="D89" i="2"/>
  <c r="D90" i="2" l="1"/>
  <c r="C91" i="2"/>
  <c r="C92" i="2" l="1"/>
  <c r="D91" i="2"/>
  <c r="C93" i="2" l="1"/>
  <c r="D92" i="2"/>
  <c r="D93" i="2" l="1"/>
  <c r="C94" i="2"/>
  <c r="D94" i="2" l="1"/>
  <c r="C95" i="2"/>
  <c r="D95" i="2" l="1"/>
  <c r="C96" i="2"/>
  <c r="D96" i="2" l="1"/>
  <c r="C97" i="2"/>
  <c r="D97" i="2" l="1"/>
  <c r="C98" i="2"/>
  <c r="C99" i="2" l="1"/>
  <c r="D98" i="2"/>
  <c r="D99" i="2" l="1"/>
  <c r="C100" i="2"/>
  <c r="D100" i="2" l="1"/>
  <c r="C101" i="2"/>
  <c r="D101" i="2" l="1"/>
  <c r="C102" i="2"/>
  <c r="C103" i="2" l="1"/>
  <c r="D102" i="2"/>
  <c r="C104" i="2" l="1"/>
  <c r="D104" i="2" s="1"/>
  <c r="D103" i="2"/>
  <c r="B5" i="2" l="1"/>
</calcChain>
</file>

<file path=xl/sharedStrings.xml><?xml version="1.0" encoding="utf-8"?>
<sst xmlns="http://schemas.openxmlformats.org/spreadsheetml/2006/main" count="42" uniqueCount="21">
  <si>
    <t>Čas t</t>
  </si>
  <si>
    <t>[s]</t>
  </si>
  <si>
    <t>[C]</t>
  </si>
  <si>
    <t>a</t>
  </si>
  <si>
    <t>[1/s]</t>
  </si>
  <si>
    <t>Parametr</t>
  </si>
  <si>
    <t>Hodnota</t>
  </si>
  <si>
    <t>Jednotka</t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</si>
  <si>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okolí</t>
    </r>
  </si>
  <si>
    <t>[°C]</t>
  </si>
  <si>
    <r>
      <t>[°C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</si>
  <si>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</si>
  <si>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t>R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</si>
  <si>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Rezidua r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</si>
  <si>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Změřená teplota T</t>
    </r>
    <r>
      <rPr>
        <b/>
        <vertAlign val="superscript"/>
        <sz val="11"/>
        <color theme="1"/>
        <rFont val="Calibri"/>
        <family val="2"/>
        <charset val="238"/>
        <scheme val="minor"/>
      </rPr>
      <t>exp</t>
    </r>
  </si>
  <si>
    <r>
      <t>Teoretická teplota T</t>
    </r>
    <r>
      <rPr>
        <b/>
        <vertAlign val="superscript"/>
        <sz val="11"/>
        <color theme="1"/>
        <rFont val="Calibri"/>
        <family val="2"/>
        <charset val="238"/>
        <scheme val="minor"/>
      </rPr>
      <t>teor</t>
    </r>
  </si>
  <si>
    <r>
      <t>[°C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</si>
  <si>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b</t>
  </si>
  <si>
    <t>[1/(s°C)]</t>
  </si>
  <si>
    <t>Řešitel</t>
  </si>
  <si>
    <t>Řád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</si>
</sst>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1" fontId="0" fillId="0" borderId="0" xfId="0" applyNumberFormat="1"/>
    <xf numFmtId="0" fontId="0" fillId="0" borderId="0" xfId="0" applyFill="1" applyAlignment="1">
      <alignment wrapText="1"/>
    </xf>
    <xf numFmtId="0" fontId="16" fillId="33" borderId="0" xfId="0" applyFont="1" applyFill="1" applyAlignment="1">
      <alignment horizontal="center" wrapText="1"/>
    </xf>
    <xf numFmtId="0" fontId="16" fillId="33" borderId="0" xfId="0" applyFont="1" applyFill="1" applyAlignment="1">
      <alignment horizontal="center"/>
    </xf>
    <xf numFmtId="0" fontId="0" fillId="34" borderId="0" xfId="0" applyFill="1"/>
    <xf numFmtId="43" fontId="22" fillId="35" borderId="0" xfId="1" applyFont="1" applyFill="1"/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Čárka" xfId="1" builtinId="3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 cmpd="sng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5.195333962756041E-4"/>
                  <c:y val="-0.282896931011253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kafe!$A$12:$A$103</c:f>
              <c:numCache>
                <c:formatCode>General</c:formatCode>
                <c:ptCount val="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</c:numCache>
            </c:numRef>
          </c:xVal>
          <c:yVal>
            <c:numRef>
              <c:f>kafe!$B$12:$B$103</c:f>
              <c:numCache>
                <c:formatCode>General</c:formatCode>
                <c:ptCount val="92"/>
                <c:pt idx="0">
                  <c:v>77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75</c:v>
                </c:pt>
                <c:pt idx="5">
                  <c:v>75</c:v>
                </c:pt>
                <c:pt idx="6">
                  <c:v>73</c:v>
                </c:pt>
                <c:pt idx="7">
                  <c:v>73</c:v>
                </c:pt>
                <c:pt idx="8">
                  <c:v>73</c:v>
                </c:pt>
                <c:pt idx="9">
                  <c:v>73</c:v>
                </c:pt>
                <c:pt idx="10">
                  <c:v>72</c:v>
                </c:pt>
                <c:pt idx="11">
                  <c:v>72</c:v>
                </c:pt>
                <c:pt idx="12">
                  <c:v>71</c:v>
                </c:pt>
                <c:pt idx="13">
                  <c:v>71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69</c:v>
                </c:pt>
                <c:pt idx="19">
                  <c:v>69</c:v>
                </c:pt>
                <c:pt idx="20">
                  <c:v>68</c:v>
                </c:pt>
                <c:pt idx="21">
                  <c:v>68</c:v>
                </c:pt>
                <c:pt idx="22">
                  <c:v>67</c:v>
                </c:pt>
                <c:pt idx="23">
                  <c:v>66</c:v>
                </c:pt>
                <c:pt idx="24">
                  <c:v>66</c:v>
                </c:pt>
                <c:pt idx="25">
                  <c:v>66</c:v>
                </c:pt>
                <c:pt idx="26">
                  <c:v>66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64</c:v>
                </c:pt>
                <c:pt idx="32">
                  <c:v>64</c:v>
                </c:pt>
                <c:pt idx="33">
                  <c:v>64</c:v>
                </c:pt>
                <c:pt idx="34">
                  <c:v>63</c:v>
                </c:pt>
                <c:pt idx="35">
                  <c:v>63</c:v>
                </c:pt>
                <c:pt idx="36">
                  <c:v>63</c:v>
                </c:pt>
                <c:pt idx="37">
                  <c:v>62</c:v>
                </c:pt>
                <c:pt idx="38">
                  <c:v>62</c:v>
                </c:pt>
                <c:pt idx="39">
                  <c:v>61</c:v>
                </c:pt>
                <c:pt idx="40">
                  <c:v>61</c:v>
                </c:pt>
                <c:pt idx="41">
                  <c:v>61</c:v>
                </c:pt>
                <c:pt idx="42">
                  <c:v>61</c:v>
                </c:pt>
                <c:pt idx="43">
                  <c:v>61</c:v>
                </c:pt>
                <c:pt idx="44">
                  <c:v>61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57</c:v>
                </c:pt>
                <c:pt idx="57">
                  <c:v>57</c:v>
                </c:pt>
                <c:pt idx="58">
                  <c:v>57</c:v>
                </c:pt>
                <c:pt idx="59">
                  <c:v>57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55</c:v>
                </c:pt>
                <c:pt idx="64">
                  <c:v>56</c:v>
                </c:pt>
                <c:pt idx="65">
                  <c:v>56</c:v>
                </c:pt>
                <c:pt idx="66">
                  <c:v>55</c:v>
                </c:pt>
                <c:pt idx="67">
                  <c:v>54</c:v>
                </c:pt>
                <c:pt idx="68">
                  <c:v>54</c:v>
                </c:pt>
                <c:pt idx="69">
                  <c:v>54</c:v>
                </c:pt>
                <c:pt idx="70">
                  <c:v>54</c:v>
                </c:pt>
                <c:pt idx="71">
                  <c:v>54</c:v>
                </c:pt>
                <c:pt idx="72">
                  <c:v>54</c:v>
                </c:pt>
                <c:pt idx="73">
                  <c:v>54</c:v>
                </c:pt>
                <c:pt idx="74">
                  <c:v>53</c:v>
                </c:pt>
                <c:pt idx="75">
                  <c:v>53</c:v>
                </c:pt>
                <c:pt idx="76">
                  <c:v>53</c:v>
                </c:pt>
                <c:pt idx="77">
                  <c:v>53</c:v>
                </c:pt>
                <c:pt idx="78">
                  <c:v>53</c:v>
                </c:pt>
                <c:pt idx="79">
                  <c:v>53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BF-4A67-9AD4-0A8355922986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kafe!$A$12:$A$103</c:f>
              <c:numCache>
                <c:formatCode>General</c:formatCode>
                <c:ptCount val="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</c:numCache>
            </c:numRef>
          </c:xVal>
          <c:yVal>
            <c:numRef>
              <c:f>kafe!$C$12:$C$103</c:f>
              <c:numCache>
                <c:formatCode>_(* #,##0.00_);_(* \(#,##0.00\);_(* "-"??_);_(@_)</c:formatCode>
                <c:ptCount val="92"/>
                <c:pt idx="0">
                  <c:v>77</c:v>
                </c:pt>
                <c:pt idx="1">
                  <c:v>76.576424983180161</c:v>
                </c:pt>
                <c:pt idx="2">
                  <c:v>76.15599761188443</c:v>
                </c:pt>
                <c:pt idx="3">
                  <c:v>75.738694495516199</c:v>
                </c:pt>
                <c:pt idx="4">
                  <c:v>75.324492417297705</c:v>
                </c:pt>
                <c:pt idx="5">
                  <c:v>74.913368332978308</c:v>
                </c:pt>
                <c:pt idx="6">
                  <c:v>74.505299369552432</c:v>
                </c:pt>
                <c:pt idx="7">
                  <c:v>74.100262823987023</c:v>
                </c:pt>
                <c:pt idx="8">
                  <c:v>73.698236161958462</c:v>
                </c:pt>
                <c:pt idx="9">
                  <c:v>73.299197016598868</c:v>
                </c:pt>
                <c:pt idx="10">
                  <c:v>72.90312318725168</c:v>
                </c:pt>
                <c:pt idx="11">
                  <c:v>72.509992638236554</c:v>
                </c:pt>
                <c:pt idx="12">
                  <c:v>72.119783497623388</c:v>
                </c:pt>
                <c:pt idx="13">
                  <c:v>71.732474056015462</c:v>
                </c:pt>
                <c:pt idx="14">
                  <c:v>71.348042765341631</c:v>
                </c:pt>
                <c:pt idx="15">
                  <c:v>70.966468237657494</c:v>
                </c:pt>
                <c:pt idx="16">
                  <c:v>70.587729243955494</c:v>
                </c:pt>
                <c:pt idx="17">
                  <c:v>70.21180471298382</c:v>
                </c:pt>
                <c:pt idx="18">
                  <c:v>69.838673730074063</c:v>
                </c:pt>
                <c:pt idx="19">
                  <c:v>69.468315535977666</c:v>
                </c:pt>
                <c:pt idx="20">
                  <c:v>69.100709525710982</c:v>
                </c:pt>
                <c:pt idx="21">
                  <c:v>68.735835247408886</c:v>
                </c:pt>
                <c:pt idx="22">
                  <c:v>68.373672401186965</c:v>
                </c:pt>
                <c:pt idx="23">
                  <c:v>68.014200838012059</c:v>
                </c:pt>
                <c:pt idx="24">
                  <c:v>67.657400558581315</c:v>
                </c:pt>
                <c:pt idx="25">
                  <c:v>67.303251712209544</c:v>
                </c:pt>
                <c:pt idx="26">
                  <c:v>66.951734595724787</c:v>
                </c:pt>
                <c:pt idx="27">
                  <c:v>66.602829652372066</c:v>
                </c:pt>
                <c:pt idx="28">
                  <c:v>66.25651747072547</c:v>
                </c:pt>
                <c:pt idx="29">
                  <c:v>65.912778783608118</c:v>
                </c:pt>
                <c:pt idx="30">
                  <c:v>65.571594467020176</c:v>
                </c:pt>
                <c:pt idx="31">
                  <c:v>65.232945539075004</c:v>
                </c:pt>
                <c:pt idx="32">
                  <c:v>64.89681315894299</c:v>
                </c:pt>
                <c:pt idx="33">
                  <c:v>64.563178625803403</c:v>
                </c:pt>
                <c:pt idx="34">
                  <c:v>64.232023377803927</c:v>
                </c:pt>
                <c:pt idx="35">
                  <c:v>63.903328991027998</c:v>
                </c:pt>
                <c:pt idx="36">
                  <c:v>63.577077178469722</c:v>
                </c:pt>
                <c:pt idx="37">
                  <c:v>63.253249789016571</c:v>
                </c:pt>
                <c:pt idx="38">
                  <c:v>62.931828806439455</c:v>
                </c:pt>
                <c:pt idx="39">
                  <c:v>62.61279634839044</c:v>
                </c:pt>
                <c:pt idx="40">
                  <c:v>62.296134665407813</c:v>
                </c:pt>
                <c:pt idx="41">
                  <c:v>61.981826139928621</c:v>
                </c:pt>
                <c:pt idx="42">
                  <c:v>61.669853285308484</c:v>
                </c:pt>
                <c:pt idx="43">
                  <c:v>61.360198744848752</c:v>
                </c:pt>
                <c:pt idx="44">
                  <c:v>61.052845290830838</c:v>
                </c:pt>
                <c:pt idx="45">
                  <c:v>60.747775823557753</c:v>
                </c:pt>
                <c:pt idx="46">
                  <c:v>60.444973370402764</c:v>
                </c:pt>
                <c:pt idx="47">
                  <c:v>60.144421084865115</c:v>
                </c:pt>
                <c:pt idx="48">
                  <c:v>59.846102245632757</c:v>
                </c:pt>
                <c:pt idx="49">
                  <c:v>59.550000255652073</c:v>
                </c:pt>
                <c:pt idx="50">
                  <c:v>59.256098641204488</c:v>
                </c:pt>
                <c:pt idx="51">
                  <c:v>58.964381050989935</c:v>
                </c:pt>
                <c:pt idx="52">
                  <c:v>58.674831255217171</c:v>
                </c:pt>
                <c:pt idx="53">
                  <c:v>58.3874331447008</c:v>
                </c:pt>
                <c:pt idx="54">
                  <c:v>58.102170729965067</c:v>
                </c:pt>
                <c:pt idx="55">
                  <c:v>57.819028140354241</c:v>
                </c:pt>
                <c:pt idx="56">
                  <c:v>57.53798962314967</c:v>
                </c:pt>
                <c:pt idx="57">
                  <c:v>57.25903954269338</c:v>
                </c:pt>
                <c:pt idx="58">
                  <c:v>56.982162379518165</c:v>
                </c:pt>
                <c:pt idx="59">
                  <c:v>56.707342729484154</c:v>
                </c:pt>
                <c:pt idx="60">
                  <c:v>56.434565302921825</c:v>
                </c:pt>
                <c:pt idx="61">
                  <c:v>56.163814923781324</c:v>
                </c:pt>
                <c:pt idx="62">
                  <c:v>55.895076528788167</c:v>
                </c:pt>
                <c:pt idx="63">
                  <c:v>55.628335166605169</c:v>
                </c:pt>
                <c:pt idx="64">
                  <c:v>55.363575997000652</c:v>
                </c:pt>
                <c:pt idx="65">
                  <c:v>55.100784290022773</c:v>
                </c:pt>
                <c:pt idx="66">
                  <c:v>54.839945425180034</c:v>
                </c:pt>
                <c:pt idx="67">
                  <c:v>54.581044890627879</c:v>
                </c:pt>
                <c:pt idx="68">
                  <c:v>54.324068282361296</c:v>
                </c:pt>
                <c:pt idx="69">
                  <c:v>54.069001303413465</c:v>
                </c:pt>
                <c:pt idx="70">
                  <c:v>53.815829763060343</c:v>
                </c:pt>
                <c:pt idx="71">
                  <c:v>53.564539576031123</c:v>
                </c:pt>
                <c:pt idx="72">
                  <c:v>53.315116761724674</c:v>
                </c:pt>
                <c:pt idx="73">
                  <c:v>53.067547443431657</c:v>
                </c:pt>
                <c:pt idx="74">
                  <c:v>52.821817847562492</c:v>
                </c:pt>
                <c:pt idx="75">
                  <c:v>52.577914302881112</c:v>
                </c:pt>
                <c:pt idx="76">
                  <c:v>52.3358232397443</c:v>
                </c:pt>
                <c:pt idx="77">
                  <c:v>52.095531189346787</c:v>
                </c:pt>
                <c:pt idx="78">
                  <c:v>51.857024782971891</c:v>
                </c:pt>
                <c:pt idx="79">
                  <c:v>51.620290751247722</c:v>
                </c:pt>
                <c:pt idx="80">
                  <c:v>51.385315923408996</c:v>
                </c:pt>
                <c:pt idx="81">
                  <c:v>51.152087226564191</c:v>
                </c:pt>
                <c:pt idx="82">
                  <c:v>50.920591684968315</c:v>
                </c:pt>
                <c:pt idx="83">
                  <c:v>50.690816419300951</c:v>
                </c:pt>
                <c:pt idx="84">
                  <c:v>50.462748645949716</c:v>
                </c:pt>
                <c:pt idx="85">
                  <c:v>50.236375676299076</c:v>
                </c:pt>
                <c:pt idx="86">
                  <c:v>50.01168491602435</c:v>
                </c:pt>
                <c:pt idx="87">
                  <c:v>49.788663864391083</c:v>
                </c:pt>
                <c:pt idx="88">
                  <c:v>49.567300113559504</c:v>
                </c:pt>
                <c:pt idx="89">
                  <c:v>49.347581347894277</c:v>
                </c:pt>
                <c:pt idx="90">
                  <c:v>49.12949534327926</c:v>
                </c:pt>
                <c:pt idx="91">
                  <c:v>48.913029966437449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BF-4A67-9AD4-0A8355922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996464"/>
        <c:axId val="1114346384"/>
      </c:scatterChart>
      <c:valAx>
        <c:axId val="112299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346384"/>
        <c:crosses val="autoZero"/>
        <c:crossBetween val="midCat"/>
      </c:valAx>
      <c:valAx>
        <c:axId val="1114346384"/>
        <c:scaling>
          <c:orientation val="minMax"/>
          <c:max val="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99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 cmpd="sng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5.195333962756041E-4"/>
                  <c:y val="-0.282896931011253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'vylepšený model'!$A$13:$A$104</c:f>
              <c:numCache>
                <c:formatCode>General</c:formatCode>
                <c:ptCount val="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</c:numCache>
            </c:numRef>
          </c:xVal>
          <c:yVal>
            <c:numRef>
              <c:f>'vylepšený model'!$B$13:$B$104</c:f>
              <c:numCache>
                <c:formatCode>General</c:formatCode>
                <c:ptCount val="92"/>
                <c:pt idx="0">
                  <c:v>77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75</c:v>
                </c:pt>
                <c:pt idx="5">
                  <c:v>75</c:v>
                </c:pt>
                <c:pt idx="6">
                  <c:v>73</c:v>
                </c:pt>
                <c:pt idx="7">
                  <c:v>73</c:v>
                </c:pt>
                <c:pt idx="8">
                  <c:v>73</c:v>
                </c:pt>
                <c:pt idx="9">
                  <c:v>73</c:v>
                </c:pt>
                <c:pt idx="10">
                  <c:v>72</c:v>
                </c:pt>
                <c:pt idx="11">
                  <c:v>72</c:v>
                </c:pt>
                <c:pt idx="12">
                  <c:v>71</c:v>
                </c:pt>
                <c:pt idx="13">
                  <c:v>71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69</c:v>
                </c:pt>
                <c:pt idx="19">
                  <c:v>69</c:v>
                </c:pt>
                <c:pt idx="20">
                  <c:v>68</c:v>
                </c:pt>
                <c:pt idx="21">
                  <c:v>68</c:v>
                </c:pt>
                <c:pt idx="22">
                  <c:v>67</c:v>
                </c:pt>
                <c:pt idx="23">
                  <c:v>66</c:v>
                </c:pt>
                <c:pt idx="24">
                  <c:v>66</c:v>
                </c:pt>
                <c:pt idx="25">
                  <c:v>66</c:v>
                </c:pt>
                <c:pt idx="26">
                  <c:v>66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64</c:v>
                </c:pt>
                <c:pt idx="32">
                  <c:v>64</c:v>
                </c:pt>
                <c:pt idx="33">
                  <c:v>64</c:v>
                </c:pt>
                <c:pt idx="34">
                  <c:v>63</c:v>
                </c:pt>
                <c:pt idx="35">
                  <c:v>63</c:v>
                </c:pt>
                <c:pt idx="36">
                  <c:v>63</c:v>
                </c:pt>
                <c:pt idx="37">
                  <c:v>62</c:v>
                </c:pt>
                <c:pt idx="38">
                  <c:v>62</c:v>
                </c:pt>
                <c:pt idx="39">
                  <c:v>61</c:v>
                </c:pt>
                <c:pt idx="40">
                  <c:v>61</c:v>
                </c:pt>
                <c:pt idx="41">
                  <c:v>61</c:v>
                </c:pt>
                <c:pt idx="42">
                  <c:v>61</c:v>
                </c:pt>
                <c:pt idx="43">
                  <c:v>61</c:v>
                </c:pt>
                <c:pt idx="44">
                  <c:v>61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57</c:v>
                </c:pt>
                <c:pt idx="57">
                  <c:v>57</c:v>
                </c:pt>
                <c:pt idx="58">
                  <c:v>57</c:v>
                </c:pt>
                <c:pt idx="59">
                  <c:v>57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55</c:v>
                </c:pt>
                <c:pt idx="64">
                  <c:v>56</c:v>
                </c:pt>
                <c:pt idx="65">
                  <c:v>56</c:v>
                </c:pt>
                <c:pt idx="66">
                  <c:v>55</c:v>
                </c:pt>
                <c:pt idx="67">
                  <c:v>54</c:v>
                </c:pt>
                <c:pt idx="68">
                  <c:v>54</c:v>
                </c:pt>
                <c:pt idx="69">
                  <c:v>54</c:v>
                </c:pt>
                <c:pt idx="70">
                  <c:v>54</c:v>
                </c:pt>
                <c:pt idx="71">
                  <c:v>54</c:v>
                </c:pt>
                <c:pt idx="72">
                  <c:v>54</c:v>
                </c:pt>
                <c:pt idx="73">
                  <c:v>54</c:v>
                </c:pt>
                <c:pt idx="74">
                  <c:v>53</c:v>
                </c:pt>
                <c:pt idx="75">
                  <c:v>53</c:v>
                </c:pt>
                <c:pt idx="76">
                  <c:v>53</c:v>
                </c:pt>
                <c:pt idx="77">
                  <c:v>53</c:v>
                </c:pt>
                <c:pt idx="78">
                  <c:v>53</c:v>
                </c:pt>
                <c:pt idx="79">
                  <c:v>53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E5-459D-8553-561802F89F6A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'vylepšený model'!$A$13:$A$104</c:f>
              <c:numCache>
                <c:formatCode>General</c:formatCode>
                <c:ptCount val="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</c:numCache>
            </c:numRef>
          </c:xVal>
          <c:yVal>
            <c:numRef>
              <c:f>'vylepšený model'!$C$13:$C$104</c:f>
              <c:numCache>
                <c:formatCode>_(* #,##0.00_);_(* \(#,##0.00\);_(* "-"??_);_(@_)</c:formatCode>
                <c:ptCount val="92"/>
                <c:pt idx="0">
                  <c:v>77</c:v>
                </c:pt>
                <c:pt idx="1">
                  <c:v>76.477695797943909</c:v>
                </c:pt>
                <c:pt idx="2">
                  <c:v>75.96446777081654</c:v>
                </c:pt>
                <c:pt idx="3">
                  <c:v>75.460080905694454</c:v>
                </c:pt>
                <c:pt idx="4">
                  <c:v>74.964308250912481</c:v>
                </c:pt>
                <c:pt idx="5">
                  <c:v>74.47693057279055</c:v>
                </c:pt>
                <c:pt idx="6">
                  <c:v>73.997736029777357</c:v>
                </c:pt>
                <c:pt idx="7">
                  <c:v>73.526519862987541</c:v>
                </c:pt>
                <c:pt idx="8">
                  <c:v>73.063084102176845</c:v>
                </c:pt>
                <c:pt idx="9">
                  <c:v>72.607237286263356</c:v>
                </c:pt>
                <c:pt idx="10">
                  <c:v>72.158794197561065</c:v>
                </c:pt>
                <c:pt idx="11">
                  <c:v>71.717575608946362</c:v>
                </c:pt>
                <c:pt idx="12">
                  <c:v>71.283408043228263</c:v>
                </c:pt>
                <c:pt idx="13">
                  <c:v>70.85612354403996</c:v>
                </c:pt>
                <c:pt idx="14">
                  <c:v>70.435559457612484</c:v>
                </c:pt>
                <c:pt idx="15">
                  <c:v>70.021558224831452</c:v>
                </c:pt>
                <c:pt idx="16">
                  <c:v>69.613967183015561</c:v>
                </c:pt>
                <c:pt idx="17">
                  <c:v>69.212638376889885</c:v>
                </c:pt>
                <c:pt idx="18">
                  <c:v>68.817428378259891</c:v>
                </c:pt>
                <c:pt idx="19">
                  <c:v>68.428198113921823</c:v>
                </c:pt>
                <c:pt idx="20">
                  <c:v>68.04481270137353</c:v>
                </c:pt>
                <c:pt idx="21">
                  <c:v>67.667141291915826</c:v>
                </c:pt>
                <c:pt idx="22">
                  <c:v>67.295056920759066</c:v>
                </c:pt>
                <c:pt idx="23">
                  <c:v>66.928436363772292</c:v>
                </c:pt>
                <c:pt idx="24">
                  <c:v>66.567160000533761</c:v>
                </c:pt>
                <c:pt idx="25">
                  <c:v>66.211111683361452</c:v>
                </c:pt>
                <c:pt idx="26">
                  <c:v>65.860178612020775</c:v>
                </c:pt>
                <c:pt idx="27">
                  <c:v>65.514251213824267</c:v>
                </c:pt>
                <c:pt idx="28">
                  <c:v>65.173223028854125</c:v>
                </c:pt>
                <c:pt idx="29">
                  <c:v>64.83699060005371</c:v>
                </c:pt>
                <c:pt idx="30">
                  <c:v>64.505453367948746</c:v>
                </c:pt>
                <c:pt idx="31">
                  <c:v>64.178513569771752</c:v>
                </c:pt>
                <c:pt idx="32">
                  <c:v>63.856076142776367</c:v>
                </c:pt>
                <c:pt idx="33">
                  <c:v>63.53804863153966</c:v>
                </c:pt>
                <c:pt idx="34">
                  <c:v>63.224341099061618</c:v>
                </c:pt>
                <c:pt idx="35">
                  <c:v>62.914866041481432</c:v>
                </c:pt>
                <c:pt idx="36">
                  <c:v>62.609538306239905</c:v>
                </c:pt>
                <c:pt idx="37">
                  <c:v>62.308275013526469</c:v>
                </c:pt>
                <c:pt idx="38">
                  <c:v>62.010995480857879</c:v>
                </c:pt>
                <c:pt idx="39">
                  <c:v>61.717621150643744</c:v>
                </c:pt>
                <c:pt idx="40">
                  <c:v>61.428075520601702</c:v>
                </c:pt>
                <c:pt idx="41">
                  <c:v>61.142284076892146</c:v>
                </c:pt>
                <c:pt idx="42">
                  <c:v>60.860174229849228</c:v>
                </c:pt>
                <c:pt idx="43">
                  <c:v>60.581675252191147</c:v>
                </c:pt>
                <c:pt idx="44">
                  <c:v>60.306718219598778</c:v>
                </c:pt>
                <c:pt idx="45">
                  <c:v>60.035235953557304</c:v>
                </c:pt>
                <c:pt idx="46">
                  <c:v>59.767162966360836</c:v>
                </c:pt>
                <c:pt idx="47">
                  <c:v>59.502435408185072</c:v>
                </c:pt>
                <c:pt idx="48">
                  <c:v>59.240991016137734</c:v>
                </c:pt>
                <c:pt idx="49">
                  <c:v>58.982769065201019</c:v>
                </c:pt>
                <c:pt idx="50">
                  <c:v>58.727710320984542</c:v>
                </c:pt>
                <c:pt idx="51">
                  <c:v>58.475756994211217</c:v>
                </c:pt>
                <c:pt idx="52">
                  <c:v>58.226852696862295</c:v>
                </c:pt>
                <c:pt idx="53">
                  <c:v>57.980942399911413</c:v>
                </c:pt>
                <c:pt idx="54">
                  <c:v>57.737972392580765</c:v>
                </c:pt>
                <c:pt idx="55">
                  <c:v>57.497890243055828</c:v>
                </c:pt>
                <c:pt idx="56">
                  <c:v>57.260644760597991</c:v>
                </c:pt>
                <c:pt idx="57">
                  <c:v>57.026185958997402</c:v>
                </c:pt>
                <c:pt idx="58">
                  <c:v>56.794465021310934</c:v>
                </c:pt>
                <c:pt idx="59">
                  <c:v>56.565434265832877</c:v>
                </c:pt>
                <c:pt idx="60">
                  <c:v>56.339047113248313</c:v>
                </c:pt>
                <c:pt idx="61">
                  <c:v>56.115258054921419</c:v>
                </c:pt>
                <c:pt idx="62">
                  <c:v>55.894022622273219</c:v>
                </c:pt>
                <c:pt idx="63">
                  <c:v>55.675297357205316</c:v>
                </c:pt>
                <c:pt idx="64">
                  <c:v>55.459039783528134</c:v>
                </c:pt>
                <c:pt idx="65">
                  <c:v>55.245208379354025</c:v>
                </c:pt>
                <c:pt idx="66">
                  <c:v>55.033762550417464</c:v>
                </c:pt>
                <c:pt idx="67">
                  <c:v>54.824662604286154</c:v>
                </c:pt>
                <c:pt idx="68">
                  <c:v>54.617869725428463</c:v>
                </c:pt>
                <c:pt idx="69">
                  <c:v>54.413345951104283</c:v>
                </c:pt>
                <c:pt idx="70">
                  <c:v>54.211054148047594</c:v>
                </c:pt>
                <c:pt idx="71">
                  <c:v>54.010957989910658</c:v>
                </c:pt>
                <c:pt idx="72">
                  <c:v>53.813021935440887</c:v>
                </c:pt>
                <c:pt idx="73">
                  <c:v>53.6172112073628</c:v>
                </c:pt>
                <c:pt idx="74">
                  <c:v>53.423491771938551</c:v>
                </c:pt>
                <c:pt idx="75">
                  <c:v>53.231830319181761</c:v>
                </c:pt>
                <c:pt idx="76">
                  <c:v>53.042194243700379</c:v>
                </c:pt>
                <c:pt idx="77">
                  <c:v>52.854551626145366</c:v>
                </c:pt>
                <c:pt idx="78">
                  <c:v>52.668871215242895</c:v>
                </c:pt>
                <c:pt idx="79">
                  <c:v>52.485122410388854</c:v>
                </c:pt>
                <c:pt idx="80">
                  <c:v>52.303275244785077</c:v>
                </c:pt>
                <c:pt idx="81">
                  <c:v>52.123300369097869</c:v>
                </c:pt>
                <c:pt idx="82">
                  <c:v>51.945169035619912</c:v>
                </c:pt>
                <c:pt idx="83">
                  <c:v>51.768853082917595</c:v>
                </c:pt>
                <c:pt idx="84">
                  <c:v>51.594324920946498</c:v>
                </c:pt>
                <c:pt idx="85">
                  <c:v>51.421557516618428</c:v>
                </c:pt>
                <c:pt idx="86">
                  <c:v>51.250524379804098</c:v>
                </c:pt>
                <c:pt idx="87">
                  <c:v>51.081199549756143</c:v>
                </c:pt>
                <c:pt idx="88">
                  <c:v>50.913557581937894</c:v>
                </c:pt>
                <c:pt idx="89">
                  <c:v>50.747573535243724</c:v>
                </c:pt>
                <c:pt idx="90">
                  <c:v>50.583222959597514</c:v>
                </c:pt>
                <c:pt idx="91">
                  <c:v>50.420481883916196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E5-459D-8553-561802F8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996464"/>
        <c:axId val="1114346384"/>
      </c:scatterChart>
      <c:valAx>
        <c:axId val="112299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346384"/>
        <c:crosses val="autoZero"/>
        <c:crossBetween val="midCat"/>
      </c:valAx>
      <c:valAx>
        <c:axId val="1114346384"/>
        <c:scaling>
          <c:orientation val="minMax"/>
          <c:max val="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99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106679</xdr:colOff>
      <xdr:row>9</xdr:row>
      <xdr:rowOff>28575</xdr:rowOff>
    </xdr:from>
    <xdr:to>
      <xdr:col>23</xdr:col>
      <xdr:colOff>0</xdr:colOff>
      <xdr:row>38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C85884B-30D3-45BA-B144-1DCEE4FF7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106679</xdr:colOff>
      <xdr:row>10</xdr:row>
      <xdr:rowOff>28575</xdr:rowOff>
    </xdr:from>
    <xdr:to>
      <xdr:col>23</xdr:col>
      <xdr:colOff>0</xdr:colOff>
      <xdr:row>39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57CBE0B-DA11-45C0-A4AA-D7B0B8A38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"/>
  <sheetViews>
    <sheetView workbookViewId="0">
      <selection activeCell="B4" sqref="B4"/>
    </sheetView>
  </sheetViews>
  <sheetFormatPr defaultRowHeight="15" x14ac:dyDescent="0.25"/>
  <cols>
    <col min="1" max="4" width="13.140625" customWidth="1"/>
  </cols>
  <sheetData>
    <row r="1" spans="1:4" x14ac:dyDescent="0.25">
      <c r="A1" s="5" t="s">
        <v>5</v>
      </c>
      <c r="B1" s="5" t="s">
        <v>6</v>
      </c>
      <c r="C1" s="5" t="s">
        <v>7</v>
      </c>
    </row>
    <row r="2" spans="1:4" ht="18" x14ac:dyDescent="0.35">
      <c r="A2" t="s">
        <v>8</v>
      </c>
      <c r="B2">
        <v>20</v>
      </c>
      <c r="C2" t="s">
        <v>9</v>
      </c>
    </row>
    <row r="3" spans="1:4" x14ac:dyDescent="0.25">
      <c r="A3" s="1" t="s">
        <v>3</v>
      </c>
      <c r="B3" s="2">
        <v>7.4588891256503114E-4</v>
      </c>
      <c r="C3" t="s">
        <v>4</v>
      </c>
    </row>
    <row r="4" spans="1:4" ht="17.25" x14ac:dyDescent="0.25">
      <c r="A4" t="s">
        <v>12</v>
      </c>
      <c r="B4">
        <f>SUM(D12:D103)</f>
        <v>74.713593799314353</v>
      </c>
      <c r="C4" t="s">
        <v>10</v>
      </c>
    </row>
    <row r="5" spans="1:4" ht="18" x14ac:dyDescent="0.35">
      <c r="A5" t="s">
        <v>11</v>
      </c>
      <c r="B5">
        <f>B12</f>
        <v>77</v>
      </c>
      <c r="C5" t="s">
        <v>2</v>
      </c>
    </row>
    <row r="10" spans="1:4" s="3" customFormat="1" ht="32.25" x14ac:dyDescent="0.25">
      <c r="A10" s="4" t="s">
        <v>0</v>
      </c>
      <c r="B10" s="4" t="s">
        <v>14</v>
      </c>
      <c r="C10" s="4" t="s">
        <v>15</v>
      </c>
      <c r="D10" s="4" t="s">
        <v>13</v>
      </c>
    </row>
    <row r="11" spans="1:4" s="3" customFormat="1" ht="17.25" x14ac:dyDescent="0.25">
      <c r="A11" s="4" t="s">
        <v>1</v>
      </c>
      <c r="B11" s="4" t="s">
        <v>9</v>
      </c>
      <c r="C11" s="4" t="s">
        <v>9</v>
      </c>
      <c r="D11" s="4" t="s">
        <v>16</v>
      </c>
    </row>
    <row r="12" spans="1:4" x14ac:dyDescent="0.25">
      <c r="A12">
        <v>0</v>
      </c>
      <c r="B12" s="6">
        <v>77</v>
      </c>
      <c r="C12" s="7">
        <f>($B$5-$B$2)*EXP(-$B$3*A12)+$B$2</f>
        <v>77</v>
      </c>
      <c r="D12">
        <f>(B12-C12)^2</f>
        <v>0</v>
      </c>
    </row>
    <row r="13" spans="1:4" x14ac:dyDescent="0.25">
      <c r="A13">
        <v>10</v>
      </c>
      <c r="B13" s="6">
        <v>76</v>
      </c>
      <c r="C13" s="7">
        <f>($B$5-$B$2)*EXP(-$B$3*A13)+$B$2</f>
        <v>76.576424983180161</v>
      </c>
      <c r="D13">
        <f t="shared" ref="D13:D76" si="0">(B13-C13)^2</f>
        <v>0.3322657612342485</v>
      </c>
    </row>
    <row r="14" spans="1:4" x14ac:dyDescent="0.25">
      <c r="A14">
        <v>20</v>
      </c>
      <c r="B14" s="6">
        <v>76</v>
      </c>
      <c r="C14" s="7">
        <f>($B$5-$B$2)*EXP(-$B$3*A14)+$B$2</f>
        <v>76.15599761188443</v>
      </c>
      <c r="D14">
        <f t="shared" si="0"/>
        <v>2.4335254913645379E-2</v>
      </c>
    </row>
    <row r="15" spans="1:4" x14ac:dyDescent="0.25">
      <c r="A15">
        <v>30</v>
      </c>
      <c r="B15" s="6">
        <v>76</v>
      </c>
      <c r="C15" s="7">
        <f>($B$5-$B$2)*EXP(-$B$3*A15)+$B$2</f>
        <v>75.738694495516199</v>
      </c>
      <c r="D15">
        <f t="shared" si="0"/>
        <v>6.8280566673533549E-2</v>
      </c>
    </row>
    <row r="16" spans="1:4" x14ac:dyDescent="0.25">
      <c r="A16">
        <v>40</v>
      </c>
      <c r="B16" s="6">
        <v>75</v>
      </c>
      <c r="C16" s="7">
        <f>($B$5-$B$2)*EXP(-$B$3*A16)+$B$2</f>
        <v>75.324492417297705</v>
      </c>
      <c r="D16">
        <f t="shared" si="0"/>
        <v>0.10529532888370796</v>
      </c>
    </row>
    <row r="17" spans="1:4" x14ac:dyDescent="0.25">
      <c r="A17">
        <v>50</v>
      </c>
      <c r="B17" s="6">
        <v>75</v>
      </c>
      <c r="C17" s="7">
        <f>($B$5-$B$2)*EXP(-$B$3*A17)+$B$2</f>
        <v>74.913368332978308</v>
      </c>
      <c r="D17">
        <f t="shared" si="0"/>
        <v>7.5050457309572792E-3</v>
      </c>
    </row>
    <row r="18" spans="1:4" x14ac:dyDescent="0.25">
      <c r="A18">
        <v>60</v>
      </c>
      <c r="B18" s="6">
        <v>73</v>
      </c>
      <c r="C18" s="7">
        <f>($B$5-$B$2)*EXP(-$B$3*A18)+$B$2</f>
        <v>74.505299369552432</v>
      </c>
      <c r="D18">
        <f t="shared" si="0"/>
        <v>2.2659261919749496</v>
      </c>
    </row>
    <row r="19" spans="1:4" x14ac:dyDescent="0.25">
      <c r="A19">
        <v>70</v>
      </c>
      <c r="B19" s="6">
        <v>73</v>
      </c>
      <c r="C19" s="7">
        <f>($B$5-$B$2)*EXP(-$B$3*A19)+$B$2</f>
        <v>74.100262823987023</v>
      </c>
      <c r="D19">
        <f t="shared" si="0"/>
        <v>1.2105782818478996</v>
      </c>
    </row>
    <row r="20" spans="1:4" x14ac:dyDescent="0.25">
      <c r="A20">
        <v>80</v>
      </c>
      <c r="B20" s="6">
        <v>73</v>
      </c>
      <c r="C20" s="7">
        <f>($B$5-$B$2)*EXP(-$B$3*A20)+$B$2</f>
        <v>73.698236161958462</v>
      </c>
      <c r="D20">
        <f t="shared" si="0"/>
        <v>0.48753373786648396</v>
      </c>
    </row>
    <row r="21" spans="1:4" x14ac:dyDescent="0.25">
      <c r="A21">
        <v>90</v>
      </c>
      <c r="B21" s="6">
        <v>73</v>
      </c>
      <c r="C21" s="7">
        <f>($B$5-$B$2)*EXP(-$B$3*A21)+$B$2</f>
        <v>73.299197016598868</v>
      </c>
      <c r="D21">
        <f t="shared" si="0"/>
        <v>8.9518854741663018E-2</v>
      </c>
    </row>
    <row r="22" spans="1:4" x14ac:dyDescent="0.25">
      <c r="A22">
        <v>100</v>
      </c>
      <c r="B22" s="6">
        <v>72</v>
      </c>
      <c r="C22" s="7">
        <f>($B$5-$B$2)*EXP(-$B$3*A22)+$B$2</f>
        <v>72.90312318725168</v>
      </c>
      <c r="D22">
        <f t="shared" si="0"/>
        <v>0.81563149135163271</v>
      </c>
    </row>
    <row r="23" spans="1:4" x14ac:dyDescent="0.25">
      <c r="A23">
        <v>110</v>
      </c>
      <c r="B23" s="6">
        <v>72</v>
      </c>
      <c r="C23" s="7">
        <f>($B$5-$B$2)*EXP(-$B$3*A23)+$B$2</f>
        <v>72.509992638236554</v>
      </c>
      <c r="D23">
        <f t="shared" si="0"/>
        <v>0.26009249105548049</v>
      </c>
    </row>
    <row r="24" spans="1:4" x14ac:dyDescent="0.25">
      <c r="A24">
        <v>120</v>
      </c>
      <c r="B24" s="6">
        <v>71</v>
      </c>
      <c r="C24" s="7">
        <f>($B$5-$B$2)*EXP(-$B$3*A24)+$B$2</f>
        <v>72.119783497623388</v>
      </c>
      <c r="D24">
        <f t="shared" si="0"/>
        <v>1.2539150815496678</v>
      </c>
    </row>
    <row r="25" spans="1:4" x14ac:dyDescent="0.25">
      <c r="A25">
        <v>130</v>
      </c>
      <c r="B25" s="6">
        <v>71</v>
      </c>
      <c r="C25" s="7">
        <f>($B$5-$B$2)*EXP(-$B$3*A25)+$B$2</f>
        <v>71.732474056015462</v>
      </c>
      <c r="D25">
        <f t="shared" si="0"/>
        <v>0.53651824273574267</v>
      </c>
    </row>
    <row r="26" spans="1:4" x14ac:dyDescent="0.25">
      <c r="A26">
        <v>140</v>
      </c>
      <c r="B26" s="6">
        <v>70</v>
      </c>
      <c r="C26" s="7">
        <f>($B$5-$B$2)*EXP(-$B$3*A26)+$B$2</f>
        <v>71.348042765341631</v>
      </c>
      <c r="D26">
        <f t="shared" si="0"/>
        <v>1.8172192971899126</v>
      </c>
    </row>
    <row r="27" spans="1:4" x14ac:dyDescent="0.25">
      <c r="A27">
        <v>150</v>
      </c>
      <c r="B27" s="6">
        <v>70</v>
      </c>
      <c r="C27" s="7">
        <f>($B$5-$B$2)*EXP(-$B$3*A27)+$B$2</f>
        <v>70.966468237657494</v>
      </c>
      <c r="D27">
        <f t="shared" si="0"/>
        <v>0.93406085440078324</v>
      </c>
    </row>
    <row r="28" spans="1:4" x14ac:dyDescent="0.25">
      <c r="A28">
        <v>160</v>
      </c>
      <c r="B28" s="6">
        <v>70</v>
      </c>
      <c r="C28" s="7">
        <f>($B$5-$B$2)*EXP(-$B$3*A28)+$B$2</f>
        <v>70.587729243955494</v>
      </c>
      <c r="D28">
        <f t="shared" si="0"/>
        <v>0.34542566420049603</v>
      </c>
    </row>
    <row r="29" spans="1:4" x14ac:dyDescent="0.25">
      <c r="A29">
        <v>170</v>
      </c>
      <c r="B29" s="6">
        <v>70</v>
      </c>
      <c r="C29" s="7">
        <f>($B$5-$B$2)*EXP(-$B$3*A29)+$B$2</f>
        <v>70.21180471298382</v>
      </c>
      <c r="D29">
        <f t="shared" si="0"/>
        <v>4.4861236442158496E-2</v>
      </c>
    </row>
    <row r="30" spans="1:4" x14ac:dyDescent="0.25">
      <c r="A30">
        <v>180</v>
      </c>
      <c r="B30" s="6">
        <v>69</v>
      </c>
      <c r="C30" s="7">
        <f>($B$5-$B$2)*EXP(-$B$3*A30)+$B$2</f>
        <v>69.838673730074063</v>
      </c>
      <c r="D30">
        <f t="shared" si="0"/>
        <v>0.70337362551634297</v>
      </c>
    </row>
    <row r="31" spans="1:4" x14ac:dyDescent="0.25">
      <c r="A31">
        <v>190</v>
      </c>
      <c r="B31" s="6">
        <v>69</v>
      </c>
      <c r="C31" s="7">
        <f>($B$5-$B$2)*EXP(-$B$3*A31)+$B$2</f>
        <v>69.468315535977666</v>
      </c>
      <c r="D31">
        <f t="shared" si="0"/>
        <v>0.21931944123804883</v>
      </c>
    </row>
    <row r="32" spans="1:4" x14ac:dyDescent="0.25">
      <c r="A32">
        <v>200</v>
      </c>
      <c r="B32" s="6">
        <v>68</v>
      </c>
      <c r="C32" s="7">
        <f>($B$5-$B$2)*EXP(-$B$3*A32)+$B$2</f>
        <v>69.100709525710982</v>
      </c>
      <c r="D32">
        <f t="shared" si="0"/>
        <v>1.2115614599908959</v>
      </c>
    </row>
    <row r="33" spans="1:4" x14ac:dyDescent="0.25">
      <c r="A33">
        <v>210</v>
      </c>
      <c r="B33" s="6">
        <v>68</v>
      </c>
      <c r="C33" s="7">
        <f>($B$5-$B$2)*EXP(-$B$3*A33)+$B$2</f>
        <v>68.735835247408886</v>
      </c>
      <c r="D33">
        <f t="shared" si="0"/>
        <v>0.54145351132929653</v>
      </c>
    </row>
    <row r="34" spans="1:4" x14ac:dyDescent="0.25">
      <c r="A34">
        <v>220</v>
      </c>
      <c r="B34" s="6">
        <v>67</v>
      </c>
      <c r="C34" s="7">
        <f>($B$5-$B$2)*EXP(-$B$3*A34)+$B$2</f>
        <v>68.373672401186965</v>
      </c>
      <c r="D34">
        <f t="shared" si="0"/>
        <v>1.8869758657827633</v>
      </c>
    </row>
    <row r="35" spans="1:4" x14ac:dyDescent="0.25">
      <c r="A35">
        <v>230</v>
      </c>
      <c r="B35" s="6">
        <v>66</v>
      </c>
      <c r="C35" s="7">
        <f>($B$5-$B$2)*EXP(-$B$3*A35)+$B$2</f>
        <v>68.014200838012059</v>
      </c>
      <c r="D35">
        <f t="shared" si="0"/>
        <v>4.0570050158484792</v>
      </c>
    </row>
    <row r="36" spans="1:4" x14ac:dyDescent="0.25">
      <c r="A36">
        <v>240</v>
      </c>
      <c r="B36" s="6">
        <v>66</v>
      </c>
      <c r="C36" s="7">
        <f>($B$5-$B$2)*EXP(-$B$3*A36)+$B$2</f>
        <v>67.657400558581315</v>
      </c>
      <c r="D36">
        <f t="shared" si="0"/>
        <v>2.7469766115856564</v>
      </c>
    </row>
    <row r="37" spans="1:4" x14ac:dyDescent="0.25">
      <c r="A37">
        <v>250</v>
      </c>
      <c r="B37" s="6">
        <v>66</v>
      </c>
      <c r="C37" s="7">
        <f>($B$5-$B$2)*EXP(-$B$3*A37)+$B$2</f>
        <v>67.303251712209544</v>
      </c>
      <c r="D37">
        <f t="shared" si="0"/>
        <v>1.6984650253771085</v>
      </c>
    </row>
    <row r="38" spans="1:4" x14ac:dyDescent="0.25">
      <c r="A38">
        <v>260</v>
      </c>
      <c r="B38" s="6">
        <v>66</v>
      </c>
      <c r="C38" s="7">
        <f>($B$5-$B$2)*EXP(-$B$3*A38)+$B$2</f>
        <v>66.951734595724787</v>
      </c>
      <c r="D38">
        <f t="shared" si="0"/>
        <v>0.90579874069942357</v>
      </c>
    </row>
    <row r="39" spans="1:4" x14ac:dyDescent="0.25">
      <c r="A39">
        <v>270</v>
      </c>
      <c r="B39" s="6">
        <v>65</v>
      </c>
      <c r="C39" s="7">
        <f>($B$5-$B$2)*EXP(-$B$3*A39)+$B$2</f>
        <v>66.602829652372066</v>
      </c>
      <c r="D39">
        <f t="shared" si="0"/>
        <v>2.5690628945231566</v>
      </c>
    </row>
    <row r="40" spans="1:4" x14ac:dyDescent="0.25">
      <c r="A40">
        <v>280</v>
      </c>
      <c r="B40" s="6">
        <v>65</v>
      </c>
      <c r="C40" s="7">
        <f>($B$5-$B$2)*EXP(-$B$3*A40)+$B$2</f>
        <v>66.25651747072547</v>
      </c>
      <c r="D40">
        <f t="shared" si="0"/>
        <v>1.578836154238332</v>
      </c>
    </row>
    <row r="41" spans="1:4" x14ac:dyDescent="0.25">
      <c r="A41">
        <v>290</v>
      </c>
      <c r="B41" s="6">
        <v>65</v>
      </c>
      <c r="C41" s="7">
        <f>($B$5-$B$2)*EXP(-$B$3*A41)+$B$2</f>
        <v>65.912778783608118</v>
      </c>
      <c r="D41">
        <f t="shared" si="0"/>
        <v>0.83316510780511599</v>
      </c>
    </row>
    <row r="42" spans="1:4" x14ac:dyDescent="0.25">
      <c r="A42">
        <v>300</v>
      </c>
      <c r="B42" s="6">
        <v>65</v>
      </c>
      <c r="C42" s="7">
        <f>($B$5-$B$2)*EXP(-$B$3*A42)+$B$2</f>
        <v>65.571594467020176</v>
      </c>
      <c r="D42">
        <f t="shared" si="0"/>
        <v>0.32672023472807959</v>
      </c>
    </row>
    <row r="43" spans="1:4" x14ac:dyDescent="0.25">
      <c r="A43">
        <v>310</v>
      </c>
      <c r="B43" s="6">
        <v>64</v>
      </c>
      <c r="C43" s="7">
        <f>($B$5-$B$2)*EXP(-$B$3*A43)+$B$2</f>
        <v>65.232945539075004</v>
      </c>
      <c r="D43">
        <f t="shared" si="0"/>
        <v>1.5201547023249526</v>
      </c>
    </row>
    <row r="44" spans="1:4" x14ac:dyDescent="0.25">
      <c r="A44">
        <v>320</v>
      </c>
      <c r="B44" s="6">
        <v>64</v>
      </c>
      <c r="C44" s="7">
        <f>($B$5-$B$2)*EXP(-$B$3*A44)+$B$2</f>
        <v>64.89681315894299</v>
      </c>
      <c r="D44">
        <f t="shared" si="0"/>
        <v>0.80427384205330499</v>
      </c>
    </row>
    <row r="45" spans="1:4" x14ac:dyDescent="0.25">
      <c r="A45">
        <v>330</v>
      </c>
      <c r="B45" s="6">
        <v>64</v>
      </c>
      <c r="C45" s="7">
        <f>($B$5-$B$2)*EXP(-$B$3*A45)+$B$2</f>
        <v>64.563178625803403</v>
      </c>
      <c r="D45">
        <f t="shared" si="0"/>
        <v>0.31717016456180896</v>
      </c>
    </row>
    <row r="46" spans="1:4" x14ac:dyDescent="0.25">
      <c r="A46">
        <v>340</v>
      </c>
      <c r="B46" s="6">
        <v>63</v>
      </c>
      <c r="C46" s="7">
        <f>($B$5-$B$2)*EXP(-$B$3*A46)+$B$2</f>
        <v>64.232023377803927</v>
      </c>
      <c r="D46">
        <f t="shared" si="0"/>
        <v>1.517881603455397</v>
      </c>
    </row>
    <row r="47" spans="1:4" x14ac:dyDescent="0.25">
      <c r="A47">
        <v>350</v>
      </c>
      <c r="B47" s="6">
        <v>63</v>
      </c>
      <c r="C47" s="7">
        <f>($B$5-$B$2)*EXP(-$B$3*A47)+$B$2</f>
        <v>63.903328991027998</v>
      </c>
      <c r="D47">
        <f t="shared" si="0"/>
        <v>0.81600326603166007</v>
      </c>
    </row>
    <row r="48" spans="1:4" x14ac:dyDescent="0.25">
      <c r="A48">
        <v>360</v>
      </c>
      <c r="B48" s="6">
        <v>63</v>
      </c>
      <c r="C48" s="7">
        <f>($B$5-$B$2)*EXP(-$B$3*A48)+$B$2</f>
        <v>63.577077178469722</v>
      </c>
      <c r="D48">
        <f t="shared" si="0"/>
        <v>0.33301806991057509</v>
      </c>
    </row>
    <row r="49" spans="1:4" x14ac:dyDescent="0.25">
      <c r="A49">
        <v>370</v>
      </c>
      <c r="B49" s="6">
        <v>62</v>
      </c>
      <c r="C49" s="7">
        <f>($B$5-$B$2)*EXP(-$B$3*A49)+$B$2</f>
        <v>63.253249789016571</v>
      </c>
      <c r="D49">
        <f t="shared" si="0"/>
        <v>1.5706350336700809</v>
      </c>
    </row>
    <row r="50" spans="1:4" x14ac:dyDescent="0.25">
      <c r="A50">
        <v>380</v>
      </c>
      <c r="B50" s="6">
        <v>62</v>
      </c>
      <c r="C50" s="7">
        <f>($B$5-$B$2)*EXP(-$B$3*A50)+$B$2</f>
        <v>62.931828806439455</v>
      </c>
      <c r="D50">
        <f t="shared" si="0"/>
        <v>0.86830492451037944</v>
      </c>
    </row>
    <row r="51" spans="1:4" x14ac:dyDescent="0.25">
      <c r="A51">
        <v>390</v>
      </c>
      <c r="B51" s="6">
        <v>61</v>
      </c>
      <c r="C51" s="7">
        <f>($B$5-$B$2)*EXP(-$B$3*A51)+$B$2</f>
        <v>62.61279634839044</v>
      </c>
      <c r="D51">
        <f t="shared" si="0"/>
        <v>2.6011120613815359</v>
      </c>
    </row>
    <row r="52" spans="1:4" x14ac:dyDescent="0.25">
      <c r="A52">
        <v>400</v>
      </c>
      <c r="B52" s="6">
        <v>61</v>
      </c>
      <c r="C52" s="7">
        <f>($B$5-$B$2)*EXP(-$B$3*A52)+$B$2</f>
        <v>62.296134665407813</v>
      </c>
      <c r="D52">
        <f t="shared" si="0"/>
        <v>1.6799650708718228</v>
      </c>
    </row>
    <row r="53" spans="1:4" x14ac:dyDescent="0.25">
      <c r="A53">
        <v>410</v>
      </c>
      <c r="B53" s="6">
        <v>61</v>
      </c>
      <c r="C53" s="7">
        <f>($B$5-$B$2)*EXP(-$B$3*A53)+$B$2</f>
        <v>61.981826139928621</v>
      </c>
      <c r="D53">
        <f t="shared" si="0"/>
        <v>0.96398256904713697</v>
      </c>
    </row>
    <row r="54" spans="1:4" x14ac:dyDescent="0.25">
      <c r="A54">
        <v>420</v>
      </c>
      <c r="B54" s="6">
        <v>61</v>
      </c>
      <c r="C54" s="7">
        <f>($B$5-$B$2)*EXP(-$B$3*A54)+$B$2</f>
        <v>61.669853285308484</v>
      </c>
      <c r="D54">
        <f t="shared" si="0"/>
        <v>0.44870342383856954</v>
      </c>
    </row>
    <row r="55" spans="1:4" x14ac:dyDescent="0.25">
      <c r="A55">
        <v>430</v>
      </c>
      <c r="B55" s="6">
        <v>61</v>
      </c>
      <c r="C55" s="7">
        <f>($B$5-$B$2)*EXP(-$B$3*A55)+$B$2</f>
        <v>61.360198744848752</v>
      </c>
      <c r="D55">
        <f t="shared" si="0"/>
        <v>0.12974313579061636</v>
      </c>
    </row>
    <row r="56" spans="1:4" x14ac:dyDescent="0.25">
      <c r="A56">
        <v>440</v>
      </c>
      <c r="B56" s="6">
        <v>61</v>
      </c>
      <c r="C56" s="7">
        <f>($B$5-$B$2)*EXP(-$B$3*A56)+$B$2</f>
        <v>61.052845290830838</v>
      </c>
      <c r="D56">
        <f t="shared" si="0"/>
        <v>2.7926247629958623E-3</v>
      </c>
    </row>
    <row r="57" spans="1:4" x14ac:dyDescent="0.25">
      <c r="A57">
        <v>450</v>
      </c>
      <c r="B57" s="6">
        <v>60</v>
      </c>
      <c r="C57" s="7">
        <f>($B$5-$B$2)*EXP(-$B$3*A57)+$B$2</f>
        <v>60.747775823557753</v>
      </c>
      <c r="D57">
        <f t="shared" si="0"/>
        <v>0.55916868229747507</v>
      </c>
    </row>
    <row r="58" spans="1:4" x14ac:dyDescent="0.25">
      <c r="A58">
        <v>460</v>
      </c>
      <c r="B58" s="6">
        <v>60</v>
      </c>
      <c r="C58" s="7">
        <f>($B$5-$B$2)*EXP(-$B$3*A58)+$B$2</f>
        <v>60.444973370402764</v>
      </c>
      <c r="D58">
        <f t="shared" si="0"/>
        <v>0.19800130036759508</v>
      </c>
    </row>
    <row r="59" spans="1:4" x14ac:dyDescent="0.25">
      <c r="A59">
        <v>470</v>
      </c>
      <c r="B59" s="6">
        <v>60</v>
      </c>
      <c r="C59" s="7">
        <f>($B$5-$B$2)*EXP(-$B$3*A59)+$B$2</f>
        <v>60.144421084865115</v>
      </c>
      <c r="D59">
        <f t="shared" si="0"/>
        <v>2.0857449753616832E-2</v>
      </c>
    </row>
    <row r="60" spans="1:4" x14ac:dyDescent="0.25">
      <c r="A60">
        <v>480</v>
      </c>
      <c r="B60" s="6">
        <v>59</v>
      </c>
      <c r="C60" s="7">
        <f>($B$5-$B$2)*EXP(-$B$3*A60)+$B$2</f>
        <v>59.846102245632757</v>
      </c>
      <c r="D60">
        <f t="shared" si="0"/>
        <v>0.71588901006479411</v>
      </c>
    </row>
    <row r="61" spans="1:4" x14ac:dyDescent="0.25">
      <c r="A61">
        <v>490</v>
      </c>
      <c r="B61" s="6">
        <v>59</v>
      </c>
      <c r="C61" s="7">
        <f>($B$5-$B$2)*EXP(-$B$3*A61)+$B$2</f>
        <v>59.550000255652073</v>
      </c>
      <c r="D61">
        <f t="shared" si="0"/>
        <v>0.30250028121734529</v>
      </c>
    </row>
    <row r="62" spans="1:4" x14ac:dyDescent="0.25">
      <c r="A62">
        <v>500</v>
      </c>
      <c r="B62" s="6">
        <v>59</v>
      </c>
      <c r="C62" s="7">
        <f>($B$5-$B$2)*EXP(-$B$3*A62)+$B$2</f>
        <v>59.256098641204488</v>
      </c>
      <c r="D62">
        <f t="shared" si="0"/>
        <v>6.5586514026785253E-2</v>
      </c>
    </row>
    <row r="63" spans="1:4" x14ac:dyDescent="0.25">
      <c r="A63">
        <v>510</v>
      </c>
      <c r="B63" s="6">
        <v>58</v>
      </c>
      <c r="C63" s="7">
        <f>($B$5-$B$2)*EXP(-$B$3*A63)+$B$2</f>
        <v>58.964381050989935</v>
      </c>
      <c r="D63">
        <f t="shared" si="0"/>
        <v>0.93003081150845224</v>
      </c>
    </row>
    <row r="64" spans="1:4" x14ac:dyDescent="0.25">
      <c r="A64">
        <v>520</v>
      </c>
      <c r="B64" s="6">
        <v>58</v>
      </c>
      <c r="C64" s="7">
        <f>($B$5-$B$2)*EXP(-$B$3*A64)+$B$2</f>
        <v>58.674831255217171</v>
      </c>
      <c r="D64">
        <f t="shared" si="0"/>
        <v>0.45539722301798274</v>
      </c>
    </row>
    <row r="65" spans="1:4" x14ac:dyDescent="0.25">
      <c r="A65">
        <v>530</v>
      </c>
      <c r="B65" s="6">
        <v>58</v>
      </c>
      <c r="C65" s="7">
        <f>($B$5-$B$2)*EXP(-$B$3*A65)+$B$2</f>
        <v>58.3874331447008</v>
      </c>
      <c r="D65">
        <f t="shared" si="0"/>
        <v>0.15010444161275133</v>
      </c>
    </row>
    <row r="66" spans="1:4" x14ac:dyDescent="0.25">
      <c r="A66">
        <v>540</v>
      </c>
      <c r="B66" s="6">
        <v>58</v>
      </c>
      <c r="C66" s="7">
        <f>($B$5-$B$2)*EXP(-$B$3*A66)+$B$2</f>
        <v>58.102170729965067</v>
      </c>
      <c r="D66">
        <f t="shared" si="0"/>
        <v>1.0438858061594671E-2</v>
      </c>
    </row>
    <row r="67" spans="1:4" x14ac:dyDescent="0.25">
      <c r="A67">
        <v>550</v>
      </c>
      <c r="B67" s="6">
        <v>58</v>
      </c>
      <c r="C67" s="7">
        <f>($B$5-$B$2)*EXP(-$B$3*A67)+$B$2</f>
        <v>57.819028140354241</v>
      </c>
      <c r="D67">
        <f t="shared" si="0"/>
        <v>3.2750813983644142E-2</v>
      </c>
    </row>
    <row r="68" spans="1:4" x14ac:dyDescent="0.25">
      <c r="A68">
        <v>560</v>
      </c>
      <c r="B68" s="6">
        <v>57</v>
      </c>
      <c r="C68" s="7">
        <f>($B$5-$B$2)*EXP(-$B$3*A68)+$B$2</f>
        <v>57.53798962314967</v>
      </c>
      <c r="D68">
        <f t="shared" si="0"/>
        <v>0.28943283461672409</v>
      </c>
    </row>
    <row r="69" spans="1:4" x14ac:dyDescent="0.25">
      <c r="A69">
        <v>570</v>
      </c>
      <c r="B69" s="6">
        <v>57</v>
      </c>
      <c r="C69" s="7">
        <f>($B$5-$B$2)*EXP(-$B$3*A69)+$B$2</f>
        <v>57.25903954269338</v>
      </c>
      <c r="D69">
        <f t="shared" si="0"/>
        <v>6.7101484678795231E-2</v>
      </c>
    </row>
    <row r="70" spans="1:4" x14ac:dyDescent="0.25">
      <c r="A70">
        <v>580</v>
      </c>
      <c r="B70" s="6">
        <v>57</v>
      </c>
      <c r="C70" s="7">
        <f>($B$5-$B$2)*EXP(-$B$3*A70)+$B$2</f>
        <v>56.982162379518165</v>
      </c>
      <c r="D70">
        <f t="shared" si="0"/>
        <v>3.1818070445397605E-4</v>
      </c>
    </row>
    <row r="71" spans="1:4" x14ac:dyDescent="0.25">
      <c r="A71">
        <v>590</v>
      </c>
      <c r="B71" s="6">
        <v>57</v>
      </c>
      <c r="C71" s="7">
        <f>($B$5-$B$2)*EXP(-$B$3*A71)+$B$2</f>
        <v>56.707342729484154</v>
      </c>
      <c r="D71">
        <f t="shared" si="0"/>
        <v>8.5648277985785254E-2</v>
      </c>
    </row>
    <row r="72" spans="1:4" x14ac:dyDescent="0.25">
      <c r="A72">
        <v>600</v>
      </c>
      <c r="B72" s="6">
        <v>56</v>
      </c>
      <c r="C72" s="7">
        <f>($B$5-$B$2)*EXP(-$B$3*A72)+$B$2</f>
        <v>56.434565302921825</v>
      </c>
      <c r="D72">
        <f t="shared" si="0"/>
        <v>0.18884700250353795</v>
      </c>
    </row>
    <row r="73" spans="1:4" x14ac:dyDescent="0.25">
      <c r="A73">
        <v>610</v>
      </c>
      <c r="B73" s="6">
        <v>56</v>
      </c>
      <c r="C73" s="7">
        <f>($B$5-$B$2)*EXP(-$B$3*A73)+$B$2</f>
        <v>56.163814923781324</v>
      </c>
      <c r="D73">
        <f t="shared" si="0"/>
        <v>2.6835329253480922E-2</v>
      </c>
    </row>
    <row r="74" spans="1:4" x14ac:dyDescent="0.25">
      <c r="A74">
        <v>620</v>
      </c>
      <c r="B74" s="6">
        <v>56</v>
      </c>
      <c r="C74" s="7">
        <f>($B$5-$B$2)*EXP(-$B$3*A74)+$B$2</f>
        <v>55.895076528788167</v>
      </c>
      <c r="D74">
        <f t="shared" si="0"/>
        <v>1.1008934811140439E-2</v>
      </c>
    </row>
    <row r="75" spans="1:4" x14ac:dyDescent="0.25">
      <c r="A75">
        <v>630</v>
      </c>
      <c r="B75" s="6">
        <v>55</v>
      </c>
      <c r="C75" s="7">
        <f>($B$5-$B$2)*EXP(-$B$3*A75)+$B$2</f>
        <v>55.628335166605169</v>
      </c>
      <c r="D75">
        <f t="shared" si="0"/>
        <v>0.39480508159274502</v>
      </c>
    </row>
    <row r="76" spans="1:4" x14ac:dyDescent="0.25">
      <c r="A76">
        <v>640</v>
      </c>
      <c r="B76" s="6">
        <v>56</v>
      </c>
      <c r="C76" s="7">
        <f>($B$5-$B$2)*EXP(-$B$3*A76)+$B$2</f>
        <v>55.363575997000652</v>
      </c>
      <c r="D76">
        <f t="shared" si="0"/>
        <v>0.40503551159371437</v>
      </c>
    </row>
    <row r="77" spans="1:4" x14ac:dyDescent="0.25">
      <c r="A77">
        <v>650</v>
      </c>
      <c r="B77" s="6">
        <v>56</v>
      </c>
      <c r="C77" s="7">
        <f>($B$5-$B$2)*EXP(-$B$3*A77)+$B$2</f>
        <v>55.100784290022773</v>
      </c>
      <c r="D77">
        <f t="shared" ref="D77:D103" si="1">(B77-C77)^2</f>
        <v>0.8085888930698486</v>
      </c>
    </row>
    <row r="78" spans="1:4" x14ac:dyDescent="0.25">
      <c r="A78">
        <v>660</v>
      </c>
      <c r="B78" s="6">
        <v>55</v>
      </c>
      <c r="C78" s="7">
        <f>($B$5-$B$2)*EXP(-$B$3*A78)+$B$2</f>
        <v>54.839945425180034</v>
      </c>
      <c r="D78">
        <f t="shared" si="1"/>
        <v>2.5617466920800233E-2</v>
      </c>
    </row>
    <row r="79" spans="1:4" x14ac:dyDescent="0.25">
      <c r="A79">
        <v>670</v>
      </c>
      <c r="B79" s="6">
        <v>54</v>
      </c>
      <c r="C79" s="7">
        <f>($B$5-$B$2)*EXP(-$B$3*A79)+$B$2</f>
        <v>54.581044890627879</v>
      </c>
      <c r="D79">
        <f t="shared" si="1"/>
        <v>0.33761316492476429</v>
      </c>
    </row>
    <row r="80" spans="1:4" x14ac:dyDescent="0.25">
      <c r="A80">
        <v>680</v>
      </c>
      <c r="B80" s="6">
        <v>54</v>
      </c>
      <c r="C80" s="7">
        <f>($B$5-$B$2)*EXP(-$B$3*A80)+$B$2</f>
        <v>54.324068282361296</v>
      </c>
      <c r="D80">
        <f t="shared" si="1"/>
        <v>0.10502025163260048</v>
      </c>
    </row>
    <row r="81" spans="1:4" x14ac:dyDescent="0.25">
      <c r="A81">
        <v>690</v>
      </c>
      <c r="B81" s="6">
        <v>54</v>
      </c>
      <c r="C81" s="7">
        <f>($B$5-$B$2)*EXP(-$B$3*A81)+$B$2</f>
        <v>54.069001303413465</v>
      </c>
      <c r="D81">
        <f t="shared" si="1"/>
        <v>4.7611798727570714E-3</v>
      </c>
    </row>
    <row r="82" spans="1:4" x14ac:dyDescent="0.25">
      <c r="A82">
        <v>700</v>
      </c>
      <c r="B82" s="6">
        <v>54</v>
      </c>
      <c r="C82" s="7">
        <f>($B$5-$B$2)*EXP(-$B$3*A82)+$B$2</f>
        <v>53.815829763060343</v>
      </c>
      <c r="D82">
        <f t="shared" si="1"/>
        <v>3.3918676174409461E-2</v>
      </c>
    </row>
    <row r="83" spans="1:4" x14ac:dyDescent="0.25">
      <c r="A83">
        <v>710</v>
      </c>
      <c r="B83" s="6">
        <v>54</v>
      </c>
      <c r="C83" s="7">
        <f>($B$5-$B$2)*EXP(-$B$3*A83)+$B$2</f>
        <v>53.564539576031123</v>
      </c>
      <c r="D83">
        <f t="shared" si="1"/>
        <v>0.18962578084315398</v>
      </c>
    </row>
    <row r="84" spans="1:4" x14ac:dyDescent="0.25">
      <c r="A84">
        <v>720</v>
      </c>
      <c r="B84" s="6">
        <v>54</v>
      </c>
      <c r="C84" s="7">
        <f>($B$5-$B$2)*EXP(-$B$3*A84)+$B$2</f>
        <v>53.315116761724674</v>
      </c>
      <c r="D84">
        <f t="shared" si="1"/>
        <v>0.4690650500704967</v>
      </c>
    </row>
    <row r="85" spans="1:4" x14ac:dyDescent="0.25">
      <c r="A85">
        <v>730</v>
      </c>
      <c r="B85" s="6">
        <v>54</v>
      </c>
      <c r="C85" s="7">
        <f>($B$5-$B$2)*EXP(-$B$3*A85)+$B$2</f>
        <v>53.067547443431657</v>
      </c>
      <c r="D85">
        <f t="shared" si="1"/>
        <v>0.86946777025083899</v>
      </c>
    </row>
    <row r="86" spans="1:4" x14ac:dyDescent="0.25">
      <c r="A86">
        <v>740</v>
      </c>
      <c r="B86" s="6">
        <v>53</v>
      </c>
      <c r="C86" s="7">
        <f>($B$5-$B$2)*EXP(-$B$3*A86)+$B$2</f>
        <v>52.821817847562492</v>
      </c>
      <c r="D86">
        <f t="shared" si="1"/>
        <v>3.1748879447263186E-2</v>
      </c>
    </row>
    <row r="87" spans="1:4" x14ac:dyDescent="0.25">
      <c r="A87">
        <v>750</v>
      </c>
      <c r="B87" s="6">
        <v>53</v>
      </c>
      <c r="C87" s="7">
        <f>($B$5-$B$2)*EXP(-$B$3*A87)+$B$2</f>
        <v>52.577914302881112</v>
      </c>
      <c r="D87">
        <f t="shared" si="1"/>
        <v>0.17815633571233766</v>
      </c>
    </row>
    <row r="88" spans="1:4" x14ac:dyDescent="0.25">
      <c r="A88">
        <v>760</v>
      </c>
      <c r="B88" s="6">
        <v>53</v>
      </c>
      <c r="C88" s="7">
        <f>($B$5-$B$2)*EXP(-$B$3*A88)+$B$2</f>
        <v>52.3358232397443</v>
      </c>
      <c r="D88">
        <f t="shared" si="1"/>
        <v>0.44113076886375707</v>
      </c>
    </row>
    <row r="89" spans="1:4" x14ac:dyDescent="0.25">
      <c r="A89">
        <v>770</v>
      </c>
      <c r="B89" s="6">
        <v>53</v>
      </c>
      <c r="C89" s="7">
        <f>($B$5-$B$2)*EXP(-$B$3*A89)+$B$2</f>
        <v>52.095531189346787</v>
      </c>
      <c r="D89">
        <f t="shared" si="1"/>
        <v>0.81806382944443856</v>
      </c>
    </row>
    <row r="90" spans="1:4" x14ac:dyDescent="0.25">
      <c r="A90">
        <v>780</v>
      </c>
      <c r="B90" s="6">
        <v>53</v>
      </c>
      <c r="C90" s="7">
        <f>($B$5-$B$2)*EXP(-$B$3*A90)+$B$2</f>
        <v>51.857024782971891</v>
      </c>
      <c r="D90">
        <f t="shared" si="1"/>
        <v>1.3063923467404532</v>
      </c>
    </row>
    <row r="91" spans="1:4" x14ac:dyDescent="0.25">
      <c r="A91">
        <v>790</v>
      </c>
      <c r="B91" s="6">
        <v>53</v>
      </c>
      <c r="C91" s="7">
        <f>($B$5-$B$2)*EXP(-$B$3*A91)+$B$2</f>
        <v>51.620290751247722</v>
      </c>
      <c r="D91">
        <f t="shared" si="1"/>
        <v>1.9035976110925741</v>
      </c>
    </row>
    <row r="92" spans="1:4" x14ac:dyDescent="0.25">
      <c r="A92">
        <v>800</v>
      </c>
      <c r="B92" s="6">
        <v>52</v>
      </c>
      <c r="C92" s="7">
        <f>($B$5-$B$2)*EXP(-$B$3*A92)+$B$2</f>
        <v>51.385315923408996</v>
      </c>
      <c r="D92">
        <f t="shared" si="1"/>
        <v>0.37783651401453555</v>
      </c>
    </row>
    <row r="93" spans="1:4" x14ac:dyDescent="0.25">
      <c r="A93">
        <v>810</v>
      </c>
      <c r="B93" s="6">
        <v>52</v>
      </c>
      <c r="C93" s="7">
        <f>($B$5-$B$2)*EXP(-$B$3*A93)+$B$2</f>
        <v>51.152087226564191</v>
      </c>
      <c r="D93">
        <f t="shared" si="1"/>
        <v>0.71895607135560513</v>
      </c>
    </row>
    <row r="94" spans="1:4" x14ac:dyDescent="0.25">
      <c r="A94">
        <v>820</v>
      </c>
      <c r="B94" s="6">
        <v>52</v>
      </c>
      <c r="C94" s="7">
        <f>($B$5-$B$2)*EXP(-$B$3*A94)+$B$2</f>
        <v>50.920591684968315</v>
      </c>
      <c r="D94">
        <f t="shared" si="1"/>
        <v>1.1651223105595416</v>
      </c>
    </row>
    <row r="95" spans="1:4" x14ac:dyDescent="0.25">
      <c r="A95">
        <v>830</v>
      </c>
      <c r="B95" s="6">
        <v>52</v>
      </c>
      <c r="C95" s="7">
        <f>($B$5-$B$2)*EXP(-$B$3*A95)+$B$2</f>
        <v>50.690816419300951</v>
      </c>
      <c r="D95">
        <f t="shared" si="1"/>
        <v>1.7139616479719828</v>
      </c>
    </row>
    <row r="96" spans="1:4" x14ac:dyDescent="0.25">
      <c r="A96">
        <v>840</v>
      </c>
      <c r="B96" s="6">
        <v>52</v>
      </c>
      <c r="C96" s="7">
        <f>($B$5-$B$2)*EXP(-$B$3*A96)+$B$2</f>
        <v>50.462748645949716</v>
      </c>
      <c r="D96">
        <f t="shared" si="1"/>
        <v>2.3631417255294305</v>
      </c>
    </row>
    <row r="97" spans="1:4" x14ac:dyDescent="0.25">
      <c r="A97">
        <v>850</v>
      </c>
      <c r="B97" s="6">
        <v>51</v>
      </c>
      <c r="C97" s="7">
        <f>($B$5-$B$2)*EXP(-$B$3*A97)+$B$2</f>
        <v>50.236375676299076</v>
      </c>
      <c r="D97">
        <f t="shared" si="1"/>
        <v>0.58312210774769346</v>
      </c>
    </row>
    <row r="98" spans="1:4" x14ac:dyDescent="0.25">
      <c r="A98">
        <v>860</v>
      </c>
      <c r="B98" s="6">
        <v>51</v>
      </c>
      <c r="C98" s="7">
        <f>($B$5-$B$2)*EXP(-$B$3*A98)+$B$2</f>
        <v>50.01168491602435</v>
      </c>
      <c r="D98">
        <f t="shared" si="1"/>
        <v>0.97676670521379527</v>
      </c>
    </row>
    <row r="99" spans="1:4" x14ac:dyDescent="0.25">
      <c r="A99">
        <v>870</v>
      </c>
      <c r="B99" s="6">
        <v>51</v>
      </c>
      <c r="C99" s="7">
        <f>($B$5-$B$2)*EXP(-$B$3*A99)+$B$2</f>
        <v>49.788663864391083</v>
      </c>
      <c r="D99">
        <f t="shared" si="1"/>
        <v>1.4673352334319449</v>
      </c>
    </row>
    <row r="100" spans="1:4" x14ac:dyDescent="0.25">
      <c r="A100">
        <v>880</v>
      </c>
      <c r="B100" s="6">
        <v>51</v>
      </c>
      <c r="C100" s="7">
        <f>($B$5-$B$2)*EXP(-$B$3*A100)+$B$2</f>
        <v>49.567300113559504</v>
      </c>
      <c r="D100">
        <f t="shared" si="1"/>
        <v>2.0526289646066092</v>
      </c>
    </row>
    <row r="101" spans="1:4" x14ac:dyDescent="0.25">
      <c r="A101">
        <v>890</v>
      </c>
      <c r="B101" s="6">
        <v>51</v>
      </c>
      <c r="C101" s="7">
        <f>($B$5-$B$2)*EXP(-$B$3*A101)+$B$2</f>
        <v>49.347581347894277</v>
      </c>
      <c r="D101">
        <f t="shared" si="1"/>
        <v>2.730487401826895</v>
      </c>
    </row>
    <row r="102" spans="1:4" x14ac:dyDescent="0.25">
      <c r="A102">
        <v>900</v>
      </c>
      <c r="B102" s="6">
        <v>51</v>
      </c>
      <c r="C102" s="7">
        <f>($B$5-$B$2)*EXP(-$B$3*A102)+$B$2</f>
        <v>49.12949534327926</v>
      </c>
      <c r="D102">
        <f t="shared" si="1"/>
        <v>3.4987876708139747</v>
      </c>
    </row>
    <row r="103" spans="1:4" x14ac:dyDescent="0.25">
      <c r="A103">
        <v>910</v>
      </c>
      <c r="B103" s="6">
        <v>50</v>
      </c>
      <c r="C103" s="7">
        <f>($B$5-$B$2)*EXP(-$B$3*A103)+$B$2</f>
        <v>48.913029966437449</v>
      </c>
      <c r="D103">
        <f t="shared" si="1"/>
        <v>1.1815038538629732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13BB-6CDC-4C0C-9009-1D14B1D0C8E4}">
  <dimension ref="A1:E104"/>
  <sheetViews>
    <sheetView tabSelected="1" workbookViewId="0"/>
  </sheetViews>
  <sheetFormatPr defaultRowHeight="15" x14ac:dyDescent="0.25"/>
  <cols>
    <col min="1" max="4" width="13.140625" customWidth="1"/>
  </cols>
  <sheetData>
    <row r="1" spans="1:5" x14ac:dyDescent="0.25">
      <c r="A1" s="5" t="s">
        <v>5</v>
      </c>
      <c r="B1" s="5" t="s">
        <v>6</v>
      </c>
      <c r="C1" s="5" t="s">
        <v>7</v>
      </c>
      <c r="D1" s="5" t="s">
        <v>20</v>
      </c>
      <c r="E1" s="5" t="s">
        <v>19</v>
      </c>
    </row>
    <row r="2" spans="1:5" ht="18" x14ac:dyDescent="0.35">
      <c r="A2" t="s">
        <v>8</v>
      </c>
      <c r="B2">
        <v>20</v>
      </c>
      <c r="C2" t="s">
        <v>9</v>
      </c>
    </row>
    <row r="3" spans="1:5" x14ac:dyDescent="0.25">
      <c r="A3" s="1" t="s">
        <v>3</v>
      </c>
      <c r="B3" s="2">
        <f>D3*E3</f>
        <v>8.7331932183910813E-5</v>
      </c>
      <c r="C3" t="s">
        <v>4</v>
      </c>
      <c r="D3" s="2">
        <v>1E-4</v>
      </c>
      <c r="E3">
        <v>0.8733193218391081</v>
      </c>
    </row>
    <row r="4" spans="1:5" x14ac:dyDescent="0.25">
      <c r="A4" s="1" t="s">
        <v>17</v>
      </c>
      <c r="B4" s="2">
        <f>D4*E4</f>
        <v>1.454370577750875E-5</v>
      </c>
      <c r="C4" t="s">
        <v>18</v>
      </c>
      <c r="D4" s="2">
        <v>1E-4</v>
      </c>
      <c r="E4">
        <v>0.1454370577750875</v>
      </c>
    </row>
    <row r="5" spans="1:5" ht="17.25" x14ac:dyDescent="0.25">
      <c r="A5" t="s">
        <v>12</v>
      </c>
      <c r="B5">
        <f>SUM(D13:D104)</f>
        <v>13.610039538960468</v>
      </c>
      <c r="C5" t="s">
        <v>10</v>
      </c>
    </row>
    <row r="6" spans="1:5" ht="18" x14ac:dyDescent="0.35">
      <c r="A6" t="s">
        <v>11</v>
      </c>
      <c r="B6">
        <f>B13</f>
        <v>77</v>
      </c>
      <c r="C6" t="s">
        <v>2</v>
      </c>
    </row>
    <row r="11" spans="1:5" s="3" customFormat="1" ht="32.25" x14ac:dyDescent="0.25">
      <c r="A11" s="4" t="s">
        <v>0</v>
      </c>
      <c r="B11" s="4" t="s">
        <v>14</v>
      </c>
      <c r="C11" s="4" t="s">
        <v>15</v>
      </c>
      <c r="D11" s="4" t="s">
        <v>13</v>
      </c>
    </row>
    <row r="12" spans="1:5" s="3" customFormat="1" ht="17.25" x14ac:dyDescent="0.25">
      <c r="A12" s="4" t="s">
        <v>1</v>
      </c>
      <c r="B12" s="4" t="s">
        <v>9</v>
      </c>
      <c r="C12" s="4" t="s">
        <v>9</v>
      </c>
      <c r="D12" s="4" t="s">
        <v>16</v>
      </c>
    </row>
    <row r="13" spans="1:5" x14ac:dyDescent="0.25">
      <c r="A13">
        <v>0</v>
      </c>
      <c r="B13" s="6">
        <v>77</v>
      </c>
      <c r="C13" s="7">
        <f>B13</f>
        <v>77</v>
      </c>
      <c r="D13">
        <f>(B13-C13)^2</f>
        <v>0</v>
      </c>
    </row>
    <row r="14" spans="1:5" x14ac:dyDescent="0.25">
      <c r="A14">
        <v>10</v>
      </c>
      <c r="B14" s="6">
        <v>76</v>
      </c>
      <c r="C14" s="7">
        <f>(A14-A13)*(-$B$3*(C13-$B$2)-$B$4*(C13-$B$2)^2)+C13</f>
        <v>76.477695797943909</v>
      </c>
      <c r="D14">
        <f t="shared" ref="D14:D77" si="0">(B14-C14)^2</f>
        <v>0.22819327537326786</v>
      </c>
    </row>
    <row r="15" spans="1:5" x14ac:dyDescent="0.25">
      <c r="A15">
        <v>20</v>
      </c>
      <c r="B15" s="6">
        <v>76</v>
      </c>
      <c r="C15" s="7">
        <f t="shared" ref="C15:C78" si="1">(A15-A14)*(-$B$3*(C14-$B$2)-$B$4*(C14-$B$2)^2)+C14</f>
        <v>75.96446777081654</v>
      </c>
      <c r="D15">
        <f t="shared" si="0"/>
        <v>1.2625393107459026E-3</v>
      </c>
    </row>
    <row r="16" spans="1:5" x14ac:dyDescent="0.25">
      <c r="A16">
        <v>30</v>
      </c>
      <c r="B16" s="6">
        <v>76</v>
      </c>
      <c r="C16" s="7">
        <f t="shared" si="1"/>
        <v>75.460080905694454</v>
      </c>
      <c r="D16">
        <f t="shared" si="0"/>
        <v>0.2915126283957209</v>
      </c>
    </row>
    <row r="17" spans="1:4" x14ac:dyDescent="0.25">
      <c r="A17">
        <v>40</v>
      </c>
      <c r="B17" s="6">
        <v>75</v>
      </c>
      <c r="C17" s="7">
        <f t="shared" si="1"/>
        <v>74.964308250912481</v>
      </c>
      <c r="D17">
        <f t="shared" si="0"/>
        <v>1.2739009529264165E-3</v>
      </c>
    </row>
    <row r="18" spans="1:4" x14ac:dyDescent="0.25">
      <c r="A18">
        <v>50</v>
      </c>
      <c r="B18" s="6">
        <v>75</v>
      </c>
      <c r="C18" s="7">
        <f t="shared" si="1"/>
        <v>74.47693057279055</v>
      </c>
      <c r="D18">
        <f t="shared" si="0"/>
        <v>0.27360162568122171</v>
      </c>
    </row>
    <row r="19" spans="1:4" x14ac:dyDescent="0.25">
      <c r="A19">
        <v>60</v>
      </c>
      <c r="B19" s="6">
        <v>73</v>
      </c>
      <c r="C19" s="7">
        <f t="shared" si="1"/>
        <v>73.997736029777357</v>
      </c>
      <c r="D19">
        <f t="shared" si="0"/>
        <v>0.99547718511588346</v>
      </c>
    </row>
    <row r="20" spans="1:4" x14ac:dyDescent="0.25">
      <c r="A20">
        <v>70</v>
      </c>
      <c r="B20" s="6">
        <v>73</v>
      </c>
      <c r="C20" s="7">
        <f t="shared" si="1"/>
        <v>73.526519862987541</v>
      </c>
      <c r="D20">
        <f t="shared" si="0"/>
        <v>0.27722316612041936</v>
      </c>
    </row>
    <row r="21" spans="1:4" x14ac:dyDescent="0.25">
      <c r="A21">
        <v>80</v>
      </c>
      <c r="B21" s="6">
        <v>73</v>
      </c>
      <c r="C21" s="7">
        <f t="shared" si="1"/>
        <v>73.063084102176845</v>
      </c>
      <c r="D21">
        <f t="shared" si="0"/>
        <v>3.9796039474585794E-3</v>
      </c>
    </row>
    <row r="22" spans="1:4" x14ac:dyDescent="0.25">
      <c r="A22">
        <v>90</v>
      </c>
      <c r="B22" s="6">
        <v>73</v>
      </c>
      <c r="C22" s="7">
        <f t="shared" si="1"/>
        <v>72.607237286263356</v>
      </c>
      <c r="D22">
        <f t="shared" si="0"/>
        <v>0.15426254930177319</v>
      </c>
    </row>
    <row r="23" spans="1:4" x14ac:dyDescent="0.25">
      <c r="A23">
        <v>100</v>
      </c>
      <c r="B23" s="6">
        <v>72</v>
      </c>
      <c r="C23" s="7">
        <f t="shared" si="1"/>
        <v>72.158794197561065</v>
      </c>
      <c r="D23">
        <f t="shared" si="0"/>
        <v>2.5215597179062452E-2</v>
      </c>
    </row>
    <row r="24" spans="1:4" x14ac:dyDescent="0.25">
      <c r="A24">
        <v>110</v>
      </c>
      <c r="B24" s="6">
        <v>72</v>
      </c>
      <c r="C24" s="7">
        <f t="shared" si="1"/>
        <v>71.717575608946362</v>
      </c>
      <c r="D24">
        <f t="shared" si="0"/>
        <v>7.9763536662018325E-2</v>
      </c>
    </row>
    <row r="25" spans="1:4" x14ac:dyDescent="0.25">
      <c r="A25">
        <v>120</v>
      </c>
      <c r="B25" s="6">
        <v>71</v>
      </c>
      <c r="C25" s="7">
        <f t="shared" si="1"/>
        <v>71.283408043228263</v>
      </c>
      <c r="D25">
        <f t="shared" si="0"/>
        <v>8.0320118966473161E-2</v>
      </c>
    </row>
    <row r="26" spans="1:4" x14ac:dyDescent="0.25">
      <c r="A26">
        <v>130</v>
      </c>
      <c r="B26" s="6">
        <v>71</v>
      </c>
      <c r="C26" s="7">
        <f t="shared" si="1"/>
        <v>70.85612354403996</v>
      </c>
      <c r="D26">
        <f t="shared" si="0"/>
        <v>2.0700434579621348E-2</v>
      </c>
    </row>
    <row r="27" spans="1:4" x14ac:dyDescent="0.25">
      <c r="A27">
        <v>140</v>
      </c>
      <c r="B27" s="6">
        <v>70</v>
      </c>
      <c r="C27" s="7">
        <f t="shared" si="1"/>
        <v>70.435559457612484</v>
      </c>
      <c r="D27">
        <f t="shared" si="0"/>
        <v>0.18971204111568157</v>
      </c>
    </row>
    <row r="28" spans="1:4" x14ac:dyDescent="0.25">
      <c r="A28">
        <v>150</v>
      </c>
      <c r="B28" s="6">
        <v>70</v>
      </c>
      <c r="C28" s="7">
        <f t="shared" si="1"/>
        <v>70.021558224831452</v>
      </c>
      <c r="D28">
        <f t="shared" si="0"/>
        <v>4.6475705788342786E-4</v>
      </c>
    </row>
    <row r="29" spans="1:4" x14ac:dyDescent="0.25">
      <c r="A29">
        <v>160</v>
      </c>
      <c r="B29" s="6">
        <v>70</v>
      </c>
      <c r="C29" s="7">
        <f t="shared" si="1"/>
        <v>69.613967183015561</v>
      </c>
      <c r="D29">
        <f t="shared" si="0"/>
        <v>0.14902133578894167</v>
      </c>
    </row>
    <row r="30" spans="1:4" x14ac:dyDescent="0.25">
      <c r="A30">
        <v>170</v>
      </c>
      <c r="B30" s="6">
        <v>70</v>
      </c>
      <c r="C30" s="7">
        <f t="shared" si="1"/>
        <v>69.212638376889885</v>
      </c>
      <c r="D30">
        <f t="shared" si="0"/>
        <v>0.61993832554659523</v>
      </c>
    </row>
    <row r="31" spans="1:4" x14ac:dyDescent="0.25">
      <c r="A31">
        <v>180</v>
      </c>
      <c r="B31" s="6">
        <v>69</v>
      </c>
      <c r="C31" s="7">
        <f t="shared" si="1"/>
        <v>68.817428378259891</v>
      </c>
      <c r="D31">
        <f t="shared" si="0"/>
        <v>3.3332397064813599E-2</v>
      </c>
    </row>
    <row r="32" spans="1:4" x14ac:dyDescent="0.25">
      <c r="A32">
        <v>190</v>
      </c>
      <c r="B32" s="6">
        <v>69</v>
      </c>
      <c r="C32" s="7">
        <f t="shared" si="1"/>
        <v>68.428198113921823</v>
      </c>
      <c r="D32">
        <f t="shared" si="0"/>
        <v>0.32695739692256032</v>
      </c>
    </row>
    <row r="33" spans="1:4" x14ac:dyDescent="0.25">
      <c r="A33">
        <v>200</v>
      </c>
      <c r="B33" s="6">
        <v>68</v>
      </c>
      <c r="C33" s="7">
        <f t="shared" si="1"/>
        <v>68.04481270137353</v>
      </c>
      <c r="D33">
        <f t="shared" si="0"/>
        <v>2.008178204393197E-3</v>
      </c>
    </row>
    <row r="34" spans="1:4" x14ac:dyDescent="0.25">
      <c r="A34">
        <v>210</v>
      </c>
      <c r="B34" s="6">
        <v>68</v>
      </c>
      <c r="C34" s="7">
        <f t="shared" si="1"/>
        <v>67.667141291915826</v>
      </c>
      <c r="D34">
        <f t="shared" si="0"/>
        <v>0.11079491954746555</v>
      </c>
    </row>
    <row r="35" spans="1:4" x14ac:dyDescent="0.25">
      <c r="A35">
        <v>220</v>
      </c>
      <c r="B35" s="6">
        <v>67</v>
      </c>
      <c r="C35" s="7">
        <f t="shared" si="1"/>
        <v>67.295056920759066</v>
      </c>
      <c r="D35">
        <f t="shared" si="0"/>
        <v>8.7058586487821804E-2</v>
      </c>
    </row>
    <row r="36" spans="1:4" x14ac:dyDescent="0.25">
      <c r="A36">
        <v>230</v>
      </c>
      <c r="B36" s="6">
        <v>66</v>
      </c>
      <c r="C36" s="7">
        <f t="shared" si="1"/>
        <v>66.928436363772292</v>
      </c>
      <c r="D36">
        <f t="shared" si="0"/>
        <v>0.86199408157471546</v>
      </c>
    </row>
    <row r="37" spans="1:4" x14ac:dyDescent="0.25">
      <c r="A37">
        <v>240</v>
      </c>
      <c r="B37" s="6">
        <v>66</v>
      </c>
      <c r="C37" s="7">
        <f t="shared" si="1"/>
        <v>66.567160000533761</v>
      </c>
      <c r="D37">
        <f t="shared" si="0"/>
        <v>0.3216704662054557</v>
      </c>
    </row>
    <row r="38" spans="1:4" x14ac:dyDescent="0.25">
      <c r="A38">
        <v>250</v>
      </c>
      <c r="B38" s="6">
        <v>66</v>
      </c>
      <c r="C38" s="7">
        <f t="shared" si="1"/>
        <v>66.211111683361452</v>
      </c>
      <c r="D38">
        <f t="shared" si="0"/>
        <v>4.4568142851705843E-2</v>
      </c>
    </row>
    <row r="39" spans="1:4" x14ac:dyDescent="0.25">
      <c r="A39">
        <v>260</v>
      </c>
      <c r="B39" s="6">
        <v>66</v>
      </c>
      <c r="C39" s="7">
        <f t="shared" si="1"/>
        <v>65.860178612020775</v>
      </c>
      <c r="D39">
        <f t="shared" si="0"/>
        <v>1.9550020536437011E-2</v>
      </c>
    </row>
    <row r="40" spans="1:4" x14ac:dyDescent="0.25">
      <c r="A40">
        <v>270</v>
      </c>
      <c r="B40" s="6">
        <v>65</v>
      </c>
      <c r="C40" s="7">
        <f t="shared" si="1"/>
        <v>65.514251213824267</v>
      </c>
      <c r="D40">
        <f t="shared" si="0"/>
        <v>0.26445431091973148</v>
      </c>
    </row>
    <row r="41" spans="1:4" x14ac:dyDescent="0.25">
      <c r="A41">
        <v>280</v>
      </c>
      <c r="B41" s="6">
        <v>65</v>
      </c>
      <c r="C41" s="7">
        <f t="shared" si="1"/>
        <v>65.173223028854125</v>
      </c>
      <c r="D41">
        <f t="shared" si="0"/>
        <v>3.0006217725396866E-2</v>
      </c>
    </row>
    <row r="42" spans="1:4" x14ac:dyDescent="0.25">
      <c r="A42">
        <v>290</v>
      </c>
      <c r="B42" s="6">
        <v>65</v>
      </c>
      <c r="C42" s="7">
        <f t="shared" si="1"/>
        <v>64.83699060005371</v>
      </c>
      <c r="D42">
        <f t="shared" si="0"/>
        <v>2.6572064470849546E-2</v>
      </c>
    </row>
    <row r="43" spans="1:4" x14ac:dyDescent="0.25">
      <c r="A43">
        <v>300</v>
      </c>
      <c r="B43" s="6">
        <v>65</v>
      </c>
      <c r="C43" s="7">
        <f t="shared" si="1"/>
        <v>64.505453367948746</v>
      </c>
      <c r="D43">
        <f t="shared" si="0"/>
        <v>0.24457637127323811</v>
      </c>
    </row>
    <row r="44" spans="1:4" x14ac:dyDescent="0.25">
      <c r="A44">
        <v>310</v>
      </c>
      <c r="B44" s="6">
        <v>64</v>
      </c>
      <c r="C44" s="7">
        <f t="shared" si="1"/>
        <v>64.178513569771752</v>
      </c>
      <c r="D44">
        <f t="shared" si="0"/>
        <v>3.1867094592654223E-2</v>
      </c>
    </row>
    <row r="45" spans="1:4" x14ac:dyDescent="0.25">
      <c r="A45">
        <v>320</v>
      </c>
      <c r="B45" s="6">
        <v>64</v>
      </c>
      <c r="C45" s="7">
        <f t="shared" si="1"/>
        <v>63.856076142776367</v>
      </c>
      <c r="D45">
        <f t="shared" si="0"/>
        <v>2.0714076678128822E-2</v>
      </c>
    </row>
    <row r="46" spans="1:4" x14ac:dyDescent="0.25">
      <c r="A46">
        <v>330</v>
      </c>
      <c r="B46" s="6">
        <v>64</v>
      </c>
      <c r="C46" s="7">
        <f t="shared" si="1"/>
        <v>63.53804863153966</v>
      </c>
      <c r="D46">
        <f t="shared" si="0"/>
        <v>0.21339906682238124</v>
      </c>
    </row>
    <row r="47" spans="1:4" x14ac:dyDescent="0.25">
      <c r="A47">
        <v>340</v>
      </c>
      <c r="B47" s="6">
        <v>63</v>
      </c>
      <c r="C47" s="7">
        <f t="shared" si="1"/>
        <v>63.224341099061618</v>
      </c>
      <c r="D47">
        <f t="shared" si="0"/>
        <v>5.0328928728174863E-2</v>
      </c>
    </row>
    <row r="48" spans="1:4" x14ac:dyDescent="0.25">
      <c r="A48">
        <v>350</v>
      </c>
      <c r="B48" s="6">
        <v>63</v>
      </c>
      <c r="C48" s="7">
        <f t="shared" si="1"/>
        <v>62.914866041481432</v>
      </c>
      <c r="D48">
        <f t="shared" si="0"/>
        <v>7.2477908930413289E-3</v>
      </c>
    </row>
    <row r="49" spans="1:4" x14ac:dyDescent="0.25">
      <c r="A49">
        <v>360</v>
      </c>
      <c r="B49" s="6">
        <v>63</v>
      </c>
      <c r="C49" s="7">
        <f t="shared" si="1"/>
        <v>62.609538306239905</v>
      </c>
      <c r="D49">
        <f t="shared" si="0"/>
        <v>0.1524603342940021</v>
      </c>
    </row>
    <row r="50" spans="1:4" x14ac:dyDescent="0.25">
      <c r="A50">
        <v>370</v>
      </c>
      <c r="B50" s="6">
        <v>62</v>
      </c>
      <c r="C50" s="7">
        <f t="shared" si="1"/>
        <v>62.308275013526469</v>
      </c>
      <c r="D50">
        <f t="shared" si="0"/>
        <v>9.5033483964744592E-2</v>
      </c>
    </row>
    <row r="51" spans="1:4" x14ac:dyDescent="0.25">
      <c r="A51">
        <v>380</v>
      </c>
      <c r="B51" s="6">
        <v>62</v>
      </c>
      <c r="C51" s="7">
        <f t="shared" si="1"/>
        <v>62.010995480857879</v>
      </c>
      <c r="D51">
        <f t="shared" si="0"/>
        <v>1.2090059929598699E-4</v>
      </c>
    </row>
    <row r="52" spans="1:4" x14ac:dyDescent="0.25">
      <c r="A52">
        <v>390</v>
      </c>
      <c r="B52" s="6">
        <v>61</v>
      </c>
      <c r="C52" s="7">
        <f t="shared" si="1"/>
        <v>61.717621150643744</v>
      </c>
      <c r="D52">
        <f t="shared" si="0"/>
        <v>0.51498011585125114</v>
      </c>
    </row>
    <row r="53" spans="1:4" x14ac:dyDescent="0.25">
      <c r="A53">
        <v>400</v>
      </c>
      <c r="B53" s="6">
        <v>61</v>
      </c>
      <c r="C53" s="7">
        <f t="shared" si="1"/>
        <v>61.428075520601702</v>
      </c>
      <c r="D53">
        <f t="shared" si="0"/>
        <v>0.18324865133841817</v>
      </c>
    </row>
    <row r="54" spans="1:4" x14ac:dyDescent="0.25">
      <c r="A54">
        <v>410</v>
      </c>
      <c r="B54" s="6">
        <v>61</v>
      </c>
      <c r="C54" s="7">
        <f t="shared" si="1"/>
        <v>61.142284076892146</v>
      </c>
      <c r="D54">
        <f t="shared" si="0"/>
        <v>2.0244758537050132E-2</v>
      </c>
    </row>
    <row r="55" spans="1:4" x14ac:dyDescent="0.25">
      <c r="A55">
        <v>420</v>
      </c>
      <c r="B55" s="6">
        <v>61</v>
      </c>
      <c r="C55" s="7">
        <f t="shared" si="1"/>
        <v>60.860174229849228</v>
      </c>
      <c r="D55">
        <f t="shared" si="0"/>
        <v>1.9551245998256434E-2</v>
      </c>
    </row>
    <row r="56" spans="1:4" x14ac:dyDescent="0.25">
      <c r="A56">
        <v>430</v>
      </c>
      <c r="B56" s="6">
        <v>61</v>
      </c>
      <c r="C56" s="7">
        <f t="shared" si="1"/>
        <v>60.581675252191147</v>
      </c>
      <c r="D56">
        <f t="shared" si="0"/>
        <v>0.17499559462934064</v>
      </c>
    </row>
    <row r="57" spans="1:4" x14ac:dyDescent="0.25">
      <c r="A57">
        <v>440</v>
      </c>
      <c r="B57" s="6">
        <v>61</v>
      </c>
      <c r="C57" s="7">
        <f t="shared" si="1"/>
        <v>60.306718219598778</v>
      </c>
      <c r="D57">
        <f t="shared" si="0"/>
        <v>0.48063962703628776</v>
      </c>
    </row>
    <row r="58" spans="1:4" x14ac:dyDescent="0.25">
      <c r="A58">
        <v>450</v>
      </c>
      <c r="B58" s="6">
        <v>60</v>
      </c>
      <c r="C58" s="7">
        <f t="shared" si="1"/>
        <v>60.035235953557304</v>
      </c>
      <c r="D58">
        <f t="shared" si="0"/>
        <v>1.2415724230925094E-3</v>
      </c>
    </row>
    <row r="59" spans="1:4" x14ac:dyDescent="0.25">
      <c r="A59">
        <v>460</v>
      </c>
      <c r="B59" s="6">
        <v>60</v>
      </c>
      <c r="C59" s="7">
        <f t="shared" si="1"/>
        <v>59.767162966360836</v>
      </c>
      <c r="D59">
        <f t="shared" si="0"/>
        <v>5.4213084233885329E-2</v>
      </c>
    </row>
    <row r="60" spans="1:4" x14ac:dyDescent="0.25">
      <c r="A60">
        <v>470</v>
      </c>
      <c r="B60" s="6">
        <v>60</v>
      </c>
      <c r="C60" s="7">
        <f t="shared" si="1"/>
        <v>59.502435408185072</v>
      </c>
      <c r="D60">
        <f t="shared" si="0"/>
        <v>0.24757052302795621</v>
      </c>
    </row>
    <row r="61" spans="1:4" x14ac:dyDescent="0.25">
      <c r="A61">
        <v>480</v>
      </c>
      <c r="B61" s="6">
        <v>59</v>
      </c>
      <c r="C61" s="7">
        <f t="shared" si="1"/>
        <v>59.240991016137734</v>
      </c>
      <c r="D61">
        <f t="shared" si="0"/>
        <v>5.8076669859097568E-2</v>
      </c>
    </row>
    <row r="62" spans="1:4" x14ac:dyDescent="0.25">
      <c r="A62">
        <v>490</v>
      </c>
      <c r="B62" s="6">
        <v>59</v>
      </c>
      <c r="C62" s="7">
        <f t="shared" si="1"/>
        <v>58.982769065201019</v>
      </c>
      <c r="D62">
        <f t="shared" si="0"/>
        <v>2.969051140467333E-4</v>
      </c>
    </row>
    <row r="63" spans="1:4" x14ac:dyDescent="0.25">
      <c r="A63">
        <v>500</v>
      </c>
      <c r="B63" s="6">
        <v>59</v>
      </c>
      <c r="C63" s="7">
        <f t="shared" si="1"/>
        <v>58.727710320984542</v>
      </c>
      <c r="D63">
        <f t="shared" si="0"/>
        <v>7.4141669298341081E-2</v>
      </c>
    </row>
    <row r="64" spans="1:4" x14ac:dyDescent="0.25">
      <c r="A64">
        <v>510</v>
      </c>
      <c r="B64" s="6">
        <v>58</v>
      </c>
      <c r="C64" s="7">
        <f t="shared" si="1"/>
        <v>58.475756994211217</v>
      </c>
      <c r="D64">
        <f t="shared" si="0"/>
        <v>0.22634471754089194</v>
      </c>
    </row>
    <row r="65" spans="1:4" x14ac:dyDescent="0.25">
      <c r="A65">
        <v>520</v>
      </c>
      <c r="B65" s="6">
        <v>58</v>
      </c>
      <c r="C65" s="7">
        <f t="shared" si="1"/>
        <v>58.226852696862295</v>
      </c>
      <c r="D65">
        <f t="shared" si="0"/>
        <v>5.146214607369632E-2</v>
      </c>
    </row>
    <row r="66" spans="1:4" x14ac:dyDescent="0.25">
      <c r="A66">
        <v>530</v>
      </c>
      <c r="B66" s="6">
        <v>58</v>
      </c>
      <c r="C66" s="7">
        <f t="shared" si="1"/>
        <v>57.980942399911413</v>
      </c>
      <c r="D66">
        <f t="shared" si="0"/>
        <v>3.631921211365083E-4</v>
      </c>
    </row>
    <row r="67" spans="1:4" x14ac:dyDescent="0.25">
      <c r="A67">
        <v>540</v>
      </c>
      <c r="B67" s="6">
        <v>58</v>
      </c>
      <c r="C67" s="7">
        <f t="shared" si="1"/>
        <v>57.737972392580765</v>
      </c>
      <c r="D67">
        <f t="shared" si="0"/>
        <v>6.8658467049848584E-2</v>
      </c>
    </row>
    <row r="68" spans="1:4" x14ac:dyDescent="0.25">
      <c r="A68">
        <v>550</v>
      </c>
      <c r="B68" s="6">
        <v>58</v>
      </c>
      <c r="C68" s="7">
        <f t="shared" si="1"/>
        <v>57.497890243055828</v>
      </c>
      <c r="D68">
        <f t="shared" si="0"/>
        <v>0.25211420801853562</v>
      </c>
    </row>
    <row r="69" spans="1:4" x14ac:dyDescent="0.25">
      <c r="A69">
        <v>560</v>
      </c>
      <c r="B69" s="6">
        <v>57</v>
      </c>
      <c r="C69" s="7">
        <f t="shared" si="1"/>
        <v>57.260644760597991</v>
      </c>
      <c r="D69">
        <f t="shared" si="0"/>
        <v>6.7935691227184E-2</v>
      </c>
    </row>
    <row r="70" spans="1:4" x14ac:dyDescent="0.25">
      <c r="A70">
        <v>570</v>
      </c>
      <c r="B70" s="6">
        <v>57</v>
      </c>
      <c r="C70" s="7">
        <f t="shared" si="1"/>
        <v>57.026185958997402</v>
      </c>
      <c r="D70">
        <f t="shared" si="0"/>
        <v>6.8570444861363353E-4</v>
      </c>
    </row>
    <row r="71" spans="1:4" x14ac:dyDescent="0.25">
      <c r="A71">
        <v>580</v>
      </c>
      <c r="B71" s="6">
        <v>57</v>
      </c>
      <c r="C71" s="7">
        <f t="shared" si="1"/>
        <v>56.794465021310934</v>
      </c>
      <c r="D71">
        <f t="shared" si="0"/>
        <v>4.2244627464714773E-2</v>
      </c>
    </row>
    <row r="72" spans="1:4" x14ac:dyDescent="0.25">
      <c r="A72">
        <v>590</v>
      </c>
      <c r="B72" s="6">
        <v>57</v>
      </c>
      <c r="C72" s="7">
        <f t="shared" si="1"/>
        <v>56.565434265832877</v>
      </c>
      <c r="D72">
        <f t="shared" si="0"/>
        <v>0.18884737731221038</v>
      </c>
    </row>
    <row r="73" spans="1:4" x14ac:dyDescent="0.25">
      <c r="A73">
        <v>600</v>
      </c>
      <c r="B73" s="6">
        <v>56</v>
      </c>
      <c r="C73" s="7">
        <f t="shared" si="1"/>
        <v>56.339047113248313</v>
      </c>
      <c r="D73">
        <f t="shared" si="0"/>
        <v>0.11495294500201426</v>
      </c>
    </row>
    <row r="74" spans="1:4" x14ac:dyDescent="0.25">
      <c r="A74">
        <v>610</v>
      </c>
      <c r="B74" s="6">
        <v>56</v>
      </c>
      <c r="C74" s="7">
        <f t="shared" si="1"/>
        <v>56.115258054921419</v>
      </c>
      <c r="D74">
        <f t="shared" si="0"/>
        <v>1.3284419224268901E-2</v>
      </c>
    </row>
    <row r="75" spans="1:4" x14ac:dyDescent="0.25">
      <c r="A75">
        <v>620</v>
      </c>
      <c r="B75" s="6">
        <v>56</v>
      </c>
      <c r="C75" s="7">
        <f t="shared" si="1"/>
        <v>55.894022622273219</v>
      </c>
      <c r="D75">
        <f t="shared" si="0"/>
        <v>1.123120458984476E-2</v>
      </c>
    </row>
    <row r="76" spans="1:4" x14ac:dyDescent="0.25">
      <c r="A76">
        <v>630</v>
      </c>
      <c r="B76" s="6">
        <v>55</v>
      </c>
      <c r="C76" s="7">
        <f t="shared" si="1"/>
        <v>55.675297357205316</v>
      </c>
      <c r="D76">
        <f t="shared" si="0"/>
        <v>0.45602652064848481</v>
      </c>
    </row>
    <row r="77" spans="1:4" x14ac:dyDescent="0.25">
      <c r="A77">
        <v>640</v>
      </c>
      <c r="B77" s="6">
        <v>56</v>
      </c>
      <c r="C77" s="7">
        <f t="shared" si="1"/>
        <v>55.459039783528134</v>
      </c>
      <c r="D77">
        <f t="shared" si="0"/>
        <v>0.29263795580528845</v>
      </c>
    </row>
    <row r="78" spans="1:4" x14ac:dyDescent="0.25">
      <c r="A78">
        <v>650</v>
      </c>
      <c r="B78" s="6">
        <v>56</v>
      </c>
      <c r="C78" s="7">
        <f t="shared" si="1"/>
        <v>55.245208379354025</v>
      </c>
      <c r="D78">
        <f t="shared" ref="D78:D104" si="2">(B78-C78)^2</f>
        <v>0.56971039059737683</v>
      </c>
    </row>
    <row r="79" spans="1:4" x14ac:dyDescent="0.25">
      <c r="A79">
        <v>660</v>
      </c>
      <c r="B79" s="6">
        <v>55</v>
      </c>
      <c r="C79" s="7">
        <f t="shared" ref="C79:C104" si="3">(A79-A78)*(-$B$3*(C78-$B$2)-$B$4*(C78-$B$2)^2)+C78</f>
        <v>55.033762550417464</v>
      </c>
      <c r="D79">
        <f t="shared" si="2"/>
        <v>1.1399098106917916E-3</v>
      </c>
    </row>
    <row r="80" spans="1:4" x14ac:dyDescent="0.25">
      <c r="A80">
        <v>670</v>
      </c>
      <c r="B80" s="6">
        <v>54</v>
      </c>
      <c r="C80" s="7">
        <f t="shared" si="3"/>
        <v>54.824662604286154</v>
      </c>
      <c r="D80">
        <f t="shared" si="2"/>
        <v>0.68006841090802106</v>
      </c>
    </row>
    <row r="81" spans="1:4" x14ac:dyDescent="0.25">
      <c r="A81">
        <v>680</v>
      </c>
      <c r="B81" s="6">
        <v>54</v>
      </c>
      <c r="C81" s="7">
        <f t="shared" si="3"/>
        <v>54.617869725428463</v>
      </c>
      <c r="D81">
        <f t="shared" si="2"/>
        <v>0.3817629976010441</v>
      </c>
    </row>
    <row r="82" spans="1:4" x14ac:dyDescent="0.25">
      <c r="A82">
        <v>690</v>
      </c>
      <c r="B82" s="6">
        <v>54</v>
      </c>
      <c r="C82" s="7">
        <f t="shared" si="3"/>
        <v>54.413345951104283</v>
      </c>
      <c r="D82">
        <f t="shared" si="2"/>
        <v>0.17085487529430429</v>
      </c>
    </row>
    <row r="83" spans="1:4" x14ac:dyDescent="0.25">
      <c r="A83">
        <v>700</v>
      </c>
      <c r="B83" s="6">
        <v>54</v>
      </c>
      <c r="C83" s="7">
        <f t="shared" si="3"/>
        <v>54.211054148047594</v>
      </c>
      <c r="D83">
        <f t="shared" si="2"/>
        <v>4.4543853408095926E-2</v>
      </c>
    </row>
    <row r="84" spans="1:4" x14ac:dyDescent="0.25">
      <c r="A84">
        <v>710</v>
      </c>
      <c r="B84" s="6">
        <v>54</v>
      </c>
      <c r="C84" s="7">
        <f t="shared" si="3"/>
        <v>54.010957989910658</v>
      </c>
      <c r="D84">
        <f t="shared" si="2"/>
        <v>1.2007754288207754E-4</v>
      </c>
    </row>
    <row r="85" spans="1:4" x14ac:dyDescent="0.25">
      <c r="A85">
        <v>720</v>
      </c>
      <c r="B85" s="6">
        <v>54</v>
      </c>
      <c r="C85" s="7">
        <f t="shared" si="3"/>
        <v>53.813021935440887</v>
      </c>
      <c r="D85">
        <f t="shared" si="2"/>
        <v>3.4960796626272009E-2</v>
      </c>
    </row>
    <row r="86" spans="1:4" x14ac:dyDescent="0.25">
      <c r="A86">
        <v>730</v>
      </c>
      <c r="B86" s="6">
        <v>54</v>
      </c>
      <c r="C86" s="7">
        <f t="shared" si="3"/>
        <v>53.6172112073628</v>
      </c>
      <c r="D86">
        <f t="shared" si="2"/>
        <v>0.14652725976864531</v>
      </c>
    </row>
    <row r="87" spans="1:4" x14ac:dyDescent="0.25">
      <c r="A87">
        <v>740</v>
      </c>
      <c r="B87" s="6">
        <v>53</v>
      </c>
      <c r="C87" s="7">
        <f t="shared" si="3"/>
        <v>53.423491771938551</v>
      </c>
      <c r="D87">
        <f t="shared" si="2"/>
        <v>0.17934528089965343</v>
      </c>
    </row>
    <row r="88" spans="1:4" x14ac:dyDescent="0.25">
      <c r="A88">
        <v>750</v>
      </c>
      <c r="B88" s="6">
        <v>53</v>
      </c>
      <c r="C88" s="7">
        <f t="shared" si="3"/>
        <v>53.231830319181761</v>
      </c>
      <c r="D88">
        <f t="shared" si="2"/>
        <v>5.3745296891916976E-2</v>
      </c>
    </row>
    <row r="89" spans="1:4" x14ac:dyDescent="0.25">
      <c r="A89">
        <v>760</v>
      </c>
      <c r="B89" s="6">
        <v>53</v>
      </c>
      <c r="C89" s="7">
        <f t="shared" si="3"/>
        <v>53.042194243700379</v>
      </c>
      <c r="D89">
        <f t="shared" si="2"/>
        <v>1.7803542014469961E-3</v>
      </c>
    </row>
    <row r="90" spans="1:4" x14ac:dyDescent="0.25">
      <c r="A90">
        <v>770</v>
      </c>
      <c r="B90" s="6">
        <v>53</v>
      </c>
      <c r="C90" s="7">
        <f t="shared" si="3"/>
        <v>52.854551626145366</v>
      </c>
      <c r="D90">
        <f t="shared" si="2"/>
        <v>2.115522945695749E-2</v>
      </c>
    </row>
    <row r="91" spans="1:4" x14ac:dyDescent="0.25">
      <c r="A91">
        <v>780</v>
      </c>
      <c r="B91" s="6">
        <v>53</v>
      </c>
      <c r="C91" s="7">
        <f t="shared" si="3"/>
        <v>52.668871215242895</v>
      </c>
      <c r="D91">
        <f t="shared" si="2"/>
        <v>0.10964627209471728</v>
      </c>
    </row>
    <row r="92" spans="1:4" x14ac:dyDescent="0.25">
      <c r="A92">
        <v>790</v>
      </c>
      <c r="B92" s="6">
        <v>53</v>
      </c>
      <c r="C92" s="7">
        <f t="shared" si="3"/>
        <v>52.485122410388854</v>
      </c>
      <c r="D92">
        <f t="shared" si="2"/>
        <v>0.26509893228378362</v>
      </c>
    </row>
    <row r="93" spans="1:4" x14ac:dyDescent="0.25">
      <c r="A93">
        <v>800</v>
      </c>
      <c r="B93" s="6">
        <v>52</v>
      </c>
      <c r="C93" s="7">
        <f t="shared" si="3"/>
        <v>52.303275244785077</v>
      </c>
      <c r="D93">
        <f t="shared" si="2"/>
        <v>9.1975874099448268E-2</v>
      </c>
    </row>
    <row r="94" spans="1:4" x14ac:dyDescent="0.25">
      <c r="A94">
        <v>810</v>
      </c>
      <c r="B94" s="6">
        <v>52</v>
      </c>
      <c r="C94" s="7">
        <f t="shared" si="3"/>
        <v>52.123300369097869</v>
      </c>
      <c r="D94">
        <f t="shared" si="2"/>
        <v>1.5202981019670759E-2</v>
      </c>
    </row>
    <row r="95" spans="1:4" x14ac:dyDescent="0.25">
      <c r="A95">
        <v>820</v>
      </c>
      <c r="B95" s="6">
        <v>52</v>
      </c>
      <c r="C95" s="7">
        <f t="shared" si="3"/>
        <v>51.945169035619912</v>
      </c>
      <c r="D95">
        <f t="shared" si="2"/>
        <v>3.0064346548504483E-3</v>
      </c>
    </row>
    <row r="96" spans="1:4" x14ac:dyDescent="0.25">
      <c r="A96">
        <v>830</v>
      </c>
      <c r="B96" s="6">
        <v>52</v>
      </c>
      <c r="C96" s="7">
        <f t="shared" si="3"/>
        <v>51.768853082917595</v>
      </c>
      <c r="D96">
        <f t="shared" si="2"/>
        <v>5.3428897276700409E-2</v>
      </c>
    </row>
    <row r="97" spans="1:4" x14ac:dyDescent="0.25">
      <c r="A97">
        <v>840</v>
      </c>
      <c r="B97" s="6">
        <v>52</v>
      </c>
      <c r="C97" s="7">
        <f t="shared" si="3"/>
        <v>51.594324920946498</v>
      </c>
      <c r="D97">
        <f t="shared" si="2"/>
        <v>0.16457226976506509</v>
      </c>
    </row>
    <row r="98" spans="1:4" x14ac:dyDescent="0.25">
      <c r="A98">
        <v>850</v>
      </c>
      <c r="B98" s="6">
        <v>51</v>
      </c>
      <c r="C98" s="7">
        <f t="shared" si="3"/>
        <v>51.421557516618428</v>
      </c>
      <c r="D98">
        <f t="shared" si="2"/>
        <v>0.17771073981749619</v>
      </c>
    </row>
    <row r="99" spans="1:4" x14ac:dyDescent="0.25">
      <c r="A99">
        <v>860</v>
      </c>
      <c r="B99" s="6">
        <v>51</v>
      </c>
      <c r="C99" s="7">
        <f t="shared" si="3"/>
        <v>51.250524379804098</v>
      </c>
      <c r="D99">
        <f t="shared" si="2"/>
        <v>6.27624648762279E-2</v>
      </c>
    </row>
    <row r="100" spans="1:4" x14ac:dyDescent="0.25">
      <c r="A100">
        <v>870</v>
      </c>
      <c r="B100" s="6">
        <v>51</v>
      </c>
      <c r="C100" s="7">
        <f t="shared" si="3"/>
        <v>51.081199549756143</v>
      </c>
      <c r="D100">
        <f t="shared" si="2"/>
        <v>6.5933668806002826E-3</v>
      </c>
    </row>
    <row r="101" spans="1:4" x14ac:dyDescent="0.25">
      <c r="A101">
        <v>880</v>
      </c>
      <c r="B101" s="6">
        <v>51</v>
      </c>
      <c r="C101" s="7">
        <f t="shared" si="3"/>
        <v>50.913557581937894</v>
      </c>
      <c r="D101">
        <f t="shared" si="2"/>
        <v>7.4722916404238631E-3</v>
      </c>
    </row>
    <row r="102" spans="1:4" x14ac:dyDescent="0.25">
      <c r="A102">
        <v>890</v>
      </c>
      <c r="B102" s="6">
        <v>51</v>
      </c>
      <c r="C102" s="7">
        <f t="shared" si="3"/>
        <v>50.747573535243724</v>
      </c>
      <c r="D102">
        <f t="shared" si="2"/>
        <v>6.3719120109351421E-2</v>
      </c>
    </row>
    <row r="103" spans="1:4" x14ac:dyDescent="0.25">
      <c r="A103">
        <v>900</v>
      </c>
      <c r="B103" s="6">
        <v>51</v>
      </c>
      <c r="C103" s="7">
        <f t="shared" si="3"/>
        <v>50.583222959597514</v>
      </c>
      <c r="D103">
        <f t="shared" si="2"/>
        <v>0.17370310140665579</v>
      </c>
    </row>
    <row r="104" spans="1:4" x14ac:dyDescent="0.25">
      <c r="A104">
        <v>910</v>
      </c>
      <c r="B104" s="6">
        <v>50</v>
      </c>
      <c r="C104" s="7">
        <f t="shared" si="3"/>
        <v>50.420481883916196</v>
      </c>
      <c r="D104">
        <f t="shared" si="2"/>
        <v>0.17680501470171325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kafe</vt:lpstr>
      <vt:lpstr>vylepšený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Stránský</dc:creator>
  <cp:lastModifiedBy>Pavel Stránský</cp:lastModifiedBy>
  <dcterms:created xsi:type="dcterms:W3CDTF">2022-02-17T17:26:21Z</dcterms:created>
  <dcterms:modified xsi:type="dcterms:W3CDTF">2022-02-24T16:54:53Z</dcterms:modified>
</cp:coreProperties>
</file>